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O 103\Zadávací dokumentace\Příloha č.2 Projektová dokumentace a soupis stavebních prací\"/>
    </mc:Choice>
  </mc:AlternateContent>
  <bookViews>
    <workbookView xWindow="-120" yWindow="-120" windowWidth="29040" windowHeight="15840"/>
  </bookViews>
  <sheets>
    <sheet name="KRICÍ LIST" sheetId="4" r:id="rId1"/>
    <sheet name="REKAPITULACE ROZPOČTU" sheetId="3" r:id="rId2"/>
    <sheet name="Rozpočet s výkazem výměr" sheetId="1" r:id="rId3"/>
  </sheets>
  <definedNames>
    <definedName name="_xlnm.Print_Titles" localSheetId="2">'Rozpočet s výkazem výměr'!$1:$12</definedName>
    <definedName name="_xlnm.Print_Area" localSheetId="0">'KRICÍ LIST'!$C$3:$Q$66</definedName>
    <definedName name="_xlnm.Print_Area" localSheetId="1">'REKAPITULACE ROZPOČTU'!$B$2:$R$27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09" i="1"/>
  <c r="H206" i="1"/>
  <c r="H196" i="1"/>
  <c r="H195" i="1" s="1"/>
  <c r="N21" i="3" s="1"/>
  <c r="H181" i="1"/>
  <c r="H179" i="1"/>
  <c r="H176" i="1"/>
  <c r="H174" i="1"/>
  <c r="H170" i="1"/>
  <c r="H167" i="1"/>
  <c r="H166" i="1"/>
  <c r="H162" i="1"/>
  <c r="H159" i="1" s="1"/>
  <c r="N20" i="3" s="1"/>
  <c r="H151" i="1"/>
  <c r="H126" i="1"/>
  <c r="H145" i="1"/>
  <c r="H150" i="1"/>
  <c r="H129" i="1"/>
  <c r="H132" i="1"/>
  <c r="H131" i="1"/>
  <c r="H96" i="1"/>
  <c r="H90" i="1" s="1"/>
  <c r="H94" i="1"/>
  <c r="H91" i="1"/>
  <c r="H76" i="1"/>
  <c r="H50" i="1"/>
  <c r="H45" i="1"/>
  <c r="H43" i="1"/>
  <c r="H37" i="1"/>
  <c r="H21" i="1"/>
  <c r="H14" i="1" s="1"/>
  <c r="N17" i="3" s="1"/>
  <c r="H18" i="1"/>
  <c r="H15" i="1"/>
  <c r="H223" i="1"/>
  <c r="H222" i="1"/>
  <c r="N22" i="3" s="1"/>
  <c r="H220" i="1"/>
  <c r="H216" i="1"/>
  <c r="H194" i="1"/>
  <c r="H192" i="1"/>
  <c r="H190" i="1"/>
  <c r="H178" i="1"/>
  <c r="H168" i="1"/>
  <c r="H160" i="1"/>
  <c r="H152" i="1"/>
  <c r="H139" i="1"/>
  <c r="H125" i="1"/>
  <c r="H124" i="1"/>
  <c r="H122" i="1"/>
  <c r="H119" i="1"/>
  <c r="H81" i="1"/>
  <c r="H7" i="1"/>
  <c r="C8" i="1"/>
  <c r="C6" i="1"/>
  <c r="M11" i="3"/>
  <c r="M10" i="3"/>
  <c r="F10" i="3"/>
  <c r="M32" i="4"/>
  <c r="F8" i="3"/>
  <c r="F6" i="3"/>
  <c r="F5" i="3"/>
  <c r="M27" i="4"/>
  <c r="H183" i="1"/>
  <c r="H189" i="1"/>
  <c r="H154" i="1"/>
  <c r="H171" i="1"/>
  <c r="H100" i="1"/>
  <c r="H99" i="1" s="1"/>
  <c r="N18" i="3" s="1"/>
  <c r="H149" i="1"/>
  <c r="H141" i="1"/>
  <c r="H143" i="1"/>
  <c r="H133" i="1"/>
  <c r="H83" i="1"/>
  <c r="H106" i="1"/>
  <c r="H112" i="1"/>
  <c r="H80" i="1"/>
  <c r="H77" i="1"/>
  <c r="H48" i="1"/>
  <c r="H41" i="1"/>
  <c r="H69" i="1"/>
  <c r="H29" i="1"/>
  <c r="D62" i="1"/>
  <c r="H52" i="1"/>
  <c r="D64" i="1"/>
  <c r="H74" i="1"/>
  <c r="H60" i="1"/>
  <c r="H105" i="1" l="1"/>
  <c r="N19" i="3" l="1"/>
  <c r="H13" i="1"/>
  <c r="N16" i="3" s="1"/>
  <c r="N15" i="3" s="1"/>
  <c r="H224" i="1"/>
  <c r="M26" i="4" l="1"/>
  <c r="L26" i="3"/>
  <c r="M29" i="4" l="1"/>
  <c r="H31" i="4"/>
  <c r="M31" i="4" s="1"/>
  <c r="L34" i="4" l="1"/>
</calcChain>
</file>

<file path=xl/sharedStrings.xml><?xml version="1.0" encoding="utf-8"?>
<sst xmlns="http://schemas.openxmlformats.org/spreadsheetml/2006/main" count="519" uniqueCount="317">
  <si>
    <t>KRYCÍ LIST ROZPOČTU</t>
  </si>
  <si>
    <t>Stavba:</t>
  </si>
  <si>
    <t>Rekonstrukce chodníku a místní komunikace v obci Bohuslavice</t>
  </si>
  <si>
    <t>Objekt:</t>
  </si>
  <si>
    <t>JKSO:</t>
  </si>
  <si>
    <t/>
  </si>
  <si>
    <t>CC-CZ:</t>
  </si>
  <si>
    <t>Místo:</t>
  </si>
  <si>
    <t>Bohuslavice</t>
  </si>
  <si>
    <t>Datum:</t>
  </si>
  <si>
    <t>Objednatel:</t>
  </si>
  <si>
    <t>Obec Bohuslavice</t>
  </si>
  <si>
    <t>IČ:</t>
  </si>
  <si>
    <t>DIČ:</t>
  </si>
  <si>
    <t>Zhotovitel:</t>
  </si>
  <si>
    <t>Projektant:</t>
  </si>
  <si>
    <t>Ing. et Ing. Petr Páleník</t>
  </si>
  <si>
    <t>Zpracovatel:</t>
  </si>
  <si>
    <t>Poznámka: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</si>
  <si>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</si>
  <si>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</si>
  <si>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</si>
  <si>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</si>
  <si>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</si>
  <si>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</si>
  <si>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</si>
  <si>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</si>
  <si>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</si>
  <si>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</si>
  <si>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</si>
  <si>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</si>
  <si>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</si>
  <si>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</si>
  <si>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</si>
  <si>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</si>
  <si>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</si>
  <si>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</si>
  <si>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</si>
  <si>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</si>
  <si>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</si>
  <si>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</si>
  <si>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</si>
  <si>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</si>
  <si>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</si>
  <si>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</si>
  <si>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</si>
  <si>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</si>
  <si>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Celkové náklady za stavbu 1) + 2)</t>
  </si>
  <si>
    <t>ROZPOČET S VÝKAZEM VÝMĚR</t>
  </si>
  <si>
    <t>Stavba:   Rekonstrukce chodníku a místní komunikace v obci Bohuslavice</t>
  </si>
  <si>
    <t>Objekt:   SO 103 - Úprava místní komunikace</t>
  </si>
  <si>
    <t xml:space="preserve">Objednatel:   </t>
  </si>
  <si>
    <t xml:space="preserve">Zhotovitel:   </t>
  </si>
  <si>
    <t xml:space="preserve">Zpracoval:   </t>
  </si>
  <si>
    <t xml:space="preserve">Místo:   </t>
  </si>
  <si>
    <t>Datum:   25. 5. 2018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</si>
  <si>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</si>
  <si>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</si>
  <si>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</si>
  <si>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</si>
  <si>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</si>
  <si>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</si>
  <si>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</si>
  <si>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</si>
  <si>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</si>
  <si>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</si>
  <si>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</si>
  <si>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</si>
  <si>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</si>
  <si>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</si>
  <si>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</si>
  <si>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</si>
  <si>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</si>
  <si>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</si>
  <si>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</si>
  <si>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001</t>
  </si>
  <si>
    <t>112101105</t>
  </si>
  <si>
    <t xml:space="preserve">Odstranění stromů listnatých průměru kmene do 1100 mm   </t>
  </si>
  <si>
    <t>kus</t>
  </si>
  <si>
    <t xml:space="preserve">"v celku, s odřezáním větví, vč. likvidace dle požadavku vlastníka   </t>
  </si>
  <si>
    <t>112201105</t>
  </si>
  <si>
    <t xml:space="preserve">Odstranění pařezů D přes 900 mm   </t>
  </si>
  <si>
    <t xml:space="preserve">"vč. likvidace dle požadavku vlastníka   </t>
  </si>
  <si>
    <t>221</t>
  </si>
  <si>
    <t>113107R</t>
  </si>
  <si>
    <t xml:space="preserve">Bourání betonového schodiště   </t>
  </si>
  <si>
    <t>m2</t>
  </si>
  <si>
    <t>"odtranění stávajícího stávajícího schodiště u kostela 1.5*2.0 m tl. 0.5m,vč. naložení na dopravní prostředek</t>
  </si>
  <si>
    <t>113107181</t>
  </si>
  <si>
    <t xml:space="preserve">Odstranění podkladu živičného tl 50 mm strojně pl přes 50 do 200 m2   </t>
  </si>
  <si>
    <t>"odtranění stávajícího živičného povrchu ploch, vč. naložení na dopravní prostředek</t>
  </si>
  <si>
    <t>"asfaltová plocha před OÚ:"  276.5</t>
  </si>
  <si>
    <t>"silnice před kostelem:"  199.0</t>
  </si>
  <si>
    <t>"krajnice:"  7.8</t>
  </si>
  <si>
    <t xml:space="preserve">Součet   </t>
  </si>
  <si>
    <t>002</t>
  </si>
  <si>
    <t>113152112</t>
  </si>
  <si>
    <t xml:space="preserve">Odstranění podkladů zpevněných ploch z kameniva drceného   </t>
  </si>
  <si>
    <t>m3</t>
  </si>
  <si>
    <t>"asfaltová plocha před OÚ tl. 300 mm:"  276.5*0.3</t>
  </si>
  <si>
    <t>"silnice před kostelem tl. 300 mm:"  199.0*0.3</t>
  </si>
  <si>
    <t>"krajnice tl. 400 mm:"  7.8*0.4</t>
  </si>
  <si>
    <t>"krajnice pod proužkem kostek tl. 200 mm:"  8.0*0.20</t>
  </si>
  <si>
    <t>"nezpevněná komunikace tl. 200 mm:"  143.2*0.3</t>
  </si>
  <si>
    <t>"vstup před kostelem tl. 200 mm:"  22.5*0.2</t>
  </si>
  <si>
    <t>113154113</t>
  </si>
  <si>
    <t xml:space="preserve">Frézování živičného krytu tl 50 mm pruh š 0,5 m pl do 500 m2 bez překážek v trase   </t>
  </si>
  <si>
    <t>"frézování pro navázání vrstvev krajnice u OÚ:"   9.0</t>
  </si>
  <si>
    <t>"frézování pro navázání vrstvev krajnice u kostela:"   6.0</t>
  </si>
  <si>
    <t>Vytrhání obrub záhonových vybouráním lože</t>
  </si>
  <si>
    <t>m</t>
  </si>
  <si>
    <t>"stávající obrubníky u kostela, vč. naložení na dopravní prostředek:</t>
  </si>
  <si>
    <t>Rozebrání dlažeb komunikací pro peší z betonových nebo kamenných dlaždic</t>
  </si>
  <si>
    <t>"vstup před kostelem:"  22.5</t>
  </si>
  <si>
    <t>114203103</t>
  </si>
  <si>
    <t xml:space="preserve">Rozebrání dlažeb z lomového kamene nebo betonových tvárnic do cementové malty   </t>
  </si>
  <si>
    <t xml:space="preserve">"proužek žul. kostek u vozovky, vč. naložení, odvozu na meziskládku pro zpětné použití:   </t>
  </si>
  <si>
    <t>"proužkek z kostek tl. 120 mm:"  8.0*0.12</t>
  </si>
  <si>
    <t>114203202</t>
  </si>
  <si>
    <t xml:space="preserve">Očištění lomového kamene nebo betonových tvárnic od malty   </t>
  </si>
  <si>
    <t xml:space="preserve">"čištění žul. kostek ze stávajícího proužku ve vozovce, pro zpětné použití:   </t>
  </si>
  <si>
    <t>121101101</t>
  </si>
  <si>
    <t xml:space="preserve">Sejmutí ornice s přemístěním na vzdálenost do 50 m   </t>
  </si>
  <si>
    <t xml:space="preserve">"tl. 150 mm:"  (19+97+18+148+23+19)*0.15 </t>
  </si>
  <si>
    <t xml:space="preserve">Odkopávky a prokopávky nezapažené v hornině tř. 3 objem do 100 m3   </t>
  </si>
  <si>
    <t>"pro výškovou úpravu nivelety komunikací</t>
  </si>
  <si>
    <t>"SO 103 větev A:"  (139+183+86)*0.15</t>
  </si>
  <si>
    <t>"SO 103 větev B:"  (172+15+22)*0.30</t>
  </si>
  <si>
    <t>"nové vjezdy a vhody:" (9.5+3.5+1.5+3.5)*0.15</t>
  </si>
  <si>
    <t xml:space="preserve">"zemina z výkopu patek značek:  5*0.35*0.35*0.8 </t>
  </si>
  <si>
    <t xml:space="preserve">"zemina z výkopu patek vývěsky:  2*0.35*0.35*0.8 </t>
  </si>
  <si>
    <t>162601102</t>
  </si>
  <si>
    <t xml:space="preserve">Vodorovné přemístění do 5000 m výkopku/sypaniny z horniny tř. 1 až 4   </t>
  </si>
  <si>
    <t xml:space="preserve">"viz pol. 113152112:   </t>
  </si>
  <si>
    <t>"viz pol. 122201101</t>
  </si>
  <si>
    <t>"viz pol. 121101101:</t>
  </si>
  <si>
    <t>"sejmutá ornice:"  48.6</t>
  </si>
  <si>
    <t>"rozprostřená ornice:"  296*0.15</t>
  </si>
  <si>
    <t xml:space="preserve">Nakládání výkopku/sypaniny z horniny tř. 1 až 4 do 100 m3   </t>
  </si>
  <si>
    <t>"odkpávky:" 127.286</t>
  </si>
  <si>
    <t>"vrácená ornice:"  296*0.15</t>
  </si>
  <si>
    <t>171201201</t>
  </si>
  <si>
    <t xml:space="preserve">Uložení sypaniny na skládky   </t>
  </si>
  <si>
    <t>"viz pol. 162601102:"   429.286</t>
  </si>
  <si>
    <t>231</t>
  </si>
  <si>
    <t>181111111</t>
  </si>
  <si>
    <t xml:space="preserve">Plošná úprava terénu do 500 m2 zemina tř 1 až 4 nerovnosti do 100 mm v rovinně a svahu do 1:5   </t>
  </si>
  <si>
    <t>181301102</t>
  </si>
  <si>
    <t xml:space="preserve">Rozprostření ornice tl vrstvy do 150 mm pl do 500 m2 v rovině nebo ve svahu do 1:5   </t>
  </si>
  <si>
    <t xml:space="preserve">"ornice z meziskládky </t>
  </si>
  <si>
    <t>13+13+5+19+17+5+21+44+130+19+10</t>
  </si>
  <si>
    <t>181411131</t>
  </si>
  <si>
    <t xml:space="preserve">Založení parkového trávníku výsevem plochy do 1000 m2 v rovině a ve svahu do 1:5   </t>
  </si>
  <si>
    <t>005</t>
  </si>
  <si>
    <t>00572410</t>
  </si>
  <si>
    <t xml:space="preserve">osivo směs travní parková   </t>
  </si>
  <si>
    <t>kg</t>
  </si>
  <si>
    <t xml:space="preserve">296 * 0,015   </t>
  </si>
  <si>
    <t>181951102</t>
  </si>
  <si>
    <t xml:space="preserve">Úprava pláně v hornině tř. 1 až 4 se zhutněním   </t>
  </si>
  <si>
    <t>"SO 103 větev A:"  139+183+86</t>
  </si>
  <si>
    <t>"SO 103 větev B:"  172+15</t>
  </si>
  <si>
    <t>"nové vjezdy a vhody:" 9.5+3.5+1.5+3.5</t>
  </si>
  <si>
    <t>"krajnice:" (18+12)*1.25</t>
  </si>
  <si>
    <t xml:space="preserve">Zakládání   </t>
  </si>
  <si>
    <t>271</t>
  </si>
  <si>
    <t>212752212</t>
  </si>
  <si>
    <t xml:space="preserve">Trativod z drenážních trubek plastových flexibilních D do 100 mm včetně lože otevřený výkop   </t>
  </si>
  <si>
    <t xml:space="preserve">"chránička pro CETIN, DN80, vč. lože, obsypu   </t>
  </si>
  <si>
    <t>212752213</t>
  </si>
  <si>
    <t xml:space="preserve">Trativod z drenážních trubek plastových flexibilních D do 160 mm včetně lože otevřený výkop   </t>
  </si>
  <si>
    <t xml:space="preserve">"chránička pro CETIN, DN100, vč.lože, obsypu ŠP   </t>
  </si>
  <si>
    <t>212752313</t>
  </si>
  <si>
    <t xml:space="preserve">Trativod z drenážních trubek plastových tuhých DN 200 mm včetně lože otevřený výkop   </t>
  </si>
  <si>
    <t xml:space="preserve">"chrínička procházející pod vozovku pro budoucí využití k domu č.p. 25, vč. lože, obsypu   </t>
  </si>
  <si>
    <t xml:space="preserve">Vodorovné konstrukce   </t>
  </si>
  <si>
    <t>451579877</t>
  </si>
  <si>
    <t xml:space="preserve">Příplatek ZKD 10 mm tl nad 100 mm u podkladu nebo lože pod dlažbu ze štěrkopísku   </t>
  </si>
  <si>
    <t xml:space="preserve">"pro lože dlažby větší jak 30 mm  </t>
  </si>
  <si>
    <t>"nové vjezdy a vchody:" 9.5+3.5+1.5+3.5</t>
  </si>
  <si>
    <t xml:space="preserve">Komunikace pozemní   </t>
  </si>
  <si>
    <t>564750111</t>
  </si>
  <si>
    <t xml:space="preserve">Podklad z kameniva hrubého drceného vel. 16-32 mm tl 150 mm   </t>
  </si>
  <si>
    <t xml:space="preserve">"fr. 0-32   </t>
  </si>
  <si>
    <t>564750114</t>
  </si>
  <si>
    <t xml:space="preserve">Podklad z kameniva hrubého drceného vel. 32-63 mm tl 180 mm   </t>
  </si>
  <si>
    <t xml:space="preserve">"vč. osazení drenážních trubiček do podkl. vrstvy vozvoky a jejich překrytí geotextílií   </t>
  </si>
  <si>
    <t>564760111</t>
  </si>
  <si>
    <t xml:space="preserve">Podklad z kameniva hrubého drceného vel. 16-32 mm tl 200 mm   </t>
  </si>
  <si>
    <t>564761111</t>
  </si>
  <si>
    <t xml:space="preserve">Podklad z kameniva hrubého drceného vel. 32-63 mm tl 200 mm   </t>
  </si>
  <si>
    <t xml:space="preserve">"krajnice fr. 0-63 :"  (18+12)*1.25  </t>
  </si>
  <si>
    <t>286</t>
  </si>
  <si>
    <t>286.1</t>
  </si>
  <si>
    <t xml:space="preserve">trubka PVC prům. 100 mm   </t>
  </si>
  <si>
    <t>693</t>
  </si>
  <si>
    <t>69311060</t>
  </si>
  <si>
    <t xml:space="preserve">geotextilie netkaná PP 200g/m2   </t>
  </si>
  <si>
    <t>567120112</t>
  </si>
  <si>
    <t xml:space="preserve">Podklad ze směsi stmelené cementem SC C 1,5/2,0 (SC II) tl 130 mm   </t>
  </si>
  <si>
    <t xml:space="preserve">"kamenivo stmelené cementem   </t>
  </si>
  <si>
    <t>573211107</t>
  </si>
  <si>
    <t xml:space="preserve">Postřik živičný spojovací z asfaltu v množství 0,30 kg/m2   </t>
  </si>
  <si>
    <t>"krajnice:" (18+12)*0.85</t>
  </si>
  <si>
    <t>577134211</t>
  </si>
  <si>
    <t xml:space="preserve">Asfaltový beton vrstva obrusná ACO 11 (ABS) tř. II tl 40 mm š do 3 m z nemodifikovaného asfaltu   </t>
  </si>
  <si>
    <t>577155112</t>
  </si>
  <si>
    <t xml:space="preserve">Asfaltový beton vrstva ložní ACL 16 (ABH) tl 60 mm š do 3 m z nemodifikovaného asfaltu   </t>
  </si>
  <si>
    <t>591241111</t>
  </si>
  <si>
    <t xml:space="preserve">Kladení dlažby z kostek drobných z kamene na MC tl 50 mm   </t>
  </si>
  <si>
    <t xml:space="preserve">"do bet. lože  C16/20 tl. 40 mm, vč. využity žul. kostky z meziskládky, vč. zřízení lože   </t>
  </si>
  <si>
    <t xml:space="preserve">"dvojřádek ve vozovce:"  (18+12)*0.25   </t>
  </si>
  <si>
    <t>583</t>
  </si>
  <si>
    <t>58380124</t>
  </si>
  <si>
    <t xml:space="preserve">kostka dlažební žula drobná   </t>
  </si>
  <si>
    <t>t</t>
  </si>
  <si>
    <t xml:space="preserve">217 "m2" *0.12*2*1.02  "ztratné"   </t>
  </si>
  <si>
    <t>596211112</t>
  </si>
  <si>
    <t xml:space="preserve">Kladení zámkové dlažby komunikací pro pěší tl 60 mm skupiny A pl do 300 m2   </t>
  </si>
  <si>
    <t>"nové vhody vč. lože fr. 4-8 mm tl. 40 mm, vč. úpravy a výplně spar:" 3.5+1.5+3.5</t>
  </si>
  <si>
    <t>592</t>
  </si>
  <si>
    <t>59245018</t>
  </si>
  <si>
    <t xml:space="preserve">dlažba skladebná betonová 20x10x6 cm přírodní   </t>
  </si>
  <si>
    <t>"nové vjezdy a vhody:"  8.5*1.03</t>
  </si>
  <si>
    <t>596212213</t>
  </si>
  <si>
    <t xml:space="preserve">Kladení zámkové dlažby pozemních komunikací tl 80 mm skupiny A pl přes 300 m2   </t>
  </si>
  <si>
    <t>"SO 103 větev A:"  139+183</t>
  </si>
  <si>
    <t>"nové vjezdy vč. lože fr. 4-8 mm tl. 40 mm, vč. úpravy a výplně spar:" 9.5</t>
  </si>
  <si>
    <t xml:space="preserve">dlažba skladebná betonová 20x10x8 cm přírodní   </t>
  </si>
  <si>
    <t>Kladení dlažby z vegetačních tvárnic pozemních komunikací tl 80 mm do 100 m2</t>
  </si>
  <si>
    <t>59246011.R</t>
  </si>
  <si>
    <t xml:space="preserve">dlažba betonová vegetační 20x20x8cm   </t>
  </si>
  <si>
    <t>596211214</t>
  </si>
  <si>
    <t xml:space="preserve">Příplatek za kombinaci dvou barev u kladení betonových dlažeb komunikací pro pěší tl 80 mm skupiny A   </t>
  </si>
  <si>
    <t>"barevné oddělení parkovacích stání</t>
  </si>
  <si>
    <t>599632111</t>
  </si>
  <si>
    <t xml:space="preserve">Vyplnění spár dlažby z lomového kamene MC se zatřením   </t>
  </si>
  <si>
    <t>9</t>
  </si>
  <si>
    <t xml:space="preserve">Ostatní konstrukce a práce, bourání   </t>
  </si>
  <si>
    <t>913121111.R</t>
  </si>
  <si>
    <t xml:space="preserve">Montáž a demontáž dočasné dopravní značky kompletní základní   </t>
  </si>
  <si>
    <t xml:space="preserve">"zahrnuje kompletní instalaci a zrušení přechodného dopravního značení, včetně jeho úprav(zakrývaní značek, přenos značek atd...)"   1   </t>
  </si>
  <si>
    <t>914111111</t>
  </si>
  <si>
    <t xml:space="preserve">Montáž svislé dopravní značky do velikosti 1 m2 objímkami na sloupek nebo konzolu   </t>
  </si>
  <si>
    <t>"překotvení stávající dopravní značky:"   2</t>
  </si>
  <si>
    <t>"instalace nové dopravní značky:"   4</t>
  </si>
  <si>
    <t>404</t>
  </si>
  <si>
    <t>40445550</t>
  </si>
  <si>
    <t xml:space="preserve">značka dopravní svislá retroreflexní fólie tř 1 Al prolis 900mm (trojúhelník, obdelník)   </t>
  </si>
  <si>
    <t>40445553</t>
  </si>
  <si>
    <t xml:space="preserve">značka dopravní svislá retroreflexní fólie tř 1 Al prolis D 700mm   </t>
  </si>
  <si>
    <t>914511112</t>
  </si>
  <si>
    <t xml:space="preserve">Montáž sloupku dopravních značek délky do 3,5 m s betonovým základem a patkou   </t>
  </si>
  <si>
    <t>"vč. základu a zemních prací: "  5</t>
  </si>
  <si>
    <t>40445230</t>
  </si>
  <si>
    <t xml:space="preserve">sloupek Zn pro dopravní značku D 70mm v 350mm   </t>
  </si>
  <si>
    <t>916131113</t>
  </si>
  <si>
    <t xml:space="preserve">Osazení silničního obrubníku betonového ležatého s boční opěrou do lože z betonu prostého   </t>
  </si>
  <si>
    <t xml:space="preserve">"vč. zřízení lože C16/20, zapravení a vyplnění spar   </t>
  </si>
  <si>
    <t>88.15+212.5+29+69.3</t>
  </si>
  <si>
    <t>59217029</t>
  </si>
  <si>
    <t xml:space="preserve">obrubník betonový silniční nájezdový 100x15x15 cm   </t>
  </si>
  <si>
    <t>18+12+3+2.5+2.15+1+2+19+28.5</t>
  </si>
  <si>
    <t>59217031</t>
  </si>
  <si>
    <t xml:space="preserve">obrubník betonový silniční 100 x 15 x 25 cm   </t>
  </si>
  <si>
    <t>11+28+45+14+29.5+48+7+30</t>
  </si>
  <si>
    <t>59217034</t>
  </si>
  <si>
    <t xml:space="preserve">obrubník betonový silniční 100x15x30 cm   </t>
  </si>
  <si>
    <t>59217002</t>
  </si>
  <si>
    <t xml:space="preserve">obrubník betonový zahradní  šedý 100 x 5 x 20 cm   </t>
  </si>
  <si>
    <t>2*(5.5+3.3+1.6+0.7+0.6+1.9)</t>
  </si>
  <si>
    <t>919121233</t>
  </si>
  <si>
    <t xml:space="preserve">Těsnění spár zálivkou za studena pro komůrky š 20 mm hl 40 mm bez těsnicího profilu   </t>
  </si>
  <si>
    <t>"napojení na stávající vozovku:"  18+12+10</t>
  </si>
  <si>
    <t>919726202</t>
  </si>
  <si>
    <t xml:space="preserve">Geotextilie pro vyztužení, separaci a filtraci tkaná z PP podélná pevnost v tahu do 50 kN/m   </t>
  </si>
  <si>
    <t>919735112</t>
  </si>
  <si>
    <t xml:space="preserve">Řezání stávajícího živičného krytu hl do 100 mm   </t>
  </si>
  <si>
    <t>936001002</t>
  </si>
  <si>
    <t xml:space="preserve">Montáž prvků městské a zahradní architektury hmotnosti do 1,5 t   </t>
  </si>
  <si>
    <t xml:space="preserve">"přesunutí stávající vývěsky u kostela:"  1,0   </t>
  </si>
  <si>
    <t>749</t>
  </si>
  <si>
    <t>74910.1</t>
  </si>
  <si>
    <t xml:space="preserve">informační vývěska bez osvětlení   </t>
  </si>
  <si>
    <t xml:space="preserve">"Stávající vývěska u kostela včeteně základů:"  1,0   </t>
  </si>
  <si>
    <t>966001211</t>
  </si>
  <si>
    <t xml:space="preserve">Odstranění lavičky stabilní zabetonované   </t>
  </si>
  <si>
    <t>997</t>
  </si>
  <si>
    <t xml:space="preserve">Přesun sutě   </t>
  </si>
  <si>
    <t>997221561</t>
  </si>
  <si>
    <t xml:space="preserve">Vodorovná doprava suti z kusových materiálů do 1 km   </t>
  </si>
  <si>
    <t xml:space="preserve">"na skládku:   </t>
  </si>
  <si>
    <t xml:space="preserve">"viz pol. 113107R:" 3*0.5*2.4 "t/m3" </t>
  </si>
  <si>
    <t xml:space="preserve">"viz pol. 113106121:" 22.5*0.06*2.4 "t/m3"   </t>
  </si>
  <si>
    <t xml:space="preserve">"viz pol. 113107181:"483,3*0.05*2.4 "t/m3"   </t>
  </si>
  <si>
    <t xml:space="preserve">"viz pol. 113154113:"15,0*0.05*2.4 "t/m3"   </t>
  </si>
  <si>
    <t xml:space="preserve">"viz pol. 113204111:" 8*0,1*0,25*2.4 "t/m3"   </t>
  </si>
  <si>
    <t xml:space="preserve">"viz pol. 114203103:" 0,96*2.4 "t/m3"   </t>
  </si>
  <si>
    <t>"viz pol. 966001211: "  0,1</t>
  </si>
  <si>
    <t>997221569</t>
  </si>
  <si>
    <t xml:space="preserve">Příplatek ZKD 1 km u vodorovné dopravy suti z kusových materiálů   </t>
  </si>
  <si>
    <t xml:space="preserve">"viz pol. 997221561:   </t>
  </si>
  <si>
    <t xml:space="preserve">69,520*4   </t>
  </si>
  <si>
    <t>997221815</t>
  </si>
  <si>
    <t xml:space="preserve">Poplatek za uložení na skládce (skládkovné) stavebního odpadu betonového kód odpadu 170 101   </t>
  </si>
  <si>
    <t>997221845</t>
  </si>
  <si>
    <t xml:space="preserve">Poplatek za uložení na skládce (skládkovné) odpadu asfaltového bez dehtu kód odpadu 170 302   </t>
  </si>
  <si>
    <t>997221855</t>
  </si>
  <si>
    <t xml:space="preserve">Poplatek za uložení na skládce (skládkovné) zeminy a kameniva kód odpadu 170 504   </t>
  </si>
  <si>
    <t xml:space="preserve">"viz pol.171201201:" 429,286*2,4   </t>
  </si>
  <si>
    <t>998</t>
  </si>
  <si>
    <t xml:space="preserve">Přesun hmot   </t>
  </si>
  <si>
    <t>998225111</t>
  </si>
  <si>
    <t xml:space="preserve">Přesun hmot pro pozemní komunikace s krytem z kamene, monolitickým betonovým nebo živičným   </t>
  </si>
  <si>
    <t xml:space="preserve">Celkem   </t>
  </si>
  <si>
    <t>Výstavba a rekonstrukce místní komunikace Bohuslavice</t>
  </si>
  <si>
    <t>SO 103 - Výstavba a rekonstrukce místní komunikace Bohuslavice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</si>
</sst>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 applyAlignme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66"/>
  <sheetViews>
    <sheetView showGridLines="0" tabSelected="1" view="pageBreakPreview" zoomScaleNormal="115" zoomScaleSheetLayoutView="100" workbookViewId="0">
      <selection activeCell="O8" sqref="O8:P8"/>
    </sheetView>
  </sheetViews>
  <sheetFormatPr defaultRowHeight="15" x14ac:dyDescent="0.25"/>
  <cols>
    <col min="2" max="2" width="2.28515625" customWidth="1"/>
    <col min="3" max="3" width="3.7109375" customWidth="1"/>
    <col min="4" max="4" width="5" customWidth="1"/>
    <col min="5" max="5" width="16.140625" customWidth="1"/>
    <col min="9" max="9" width="6.28515625" customWidth="1"/>
    <col min="10" max="10" width="4.7109375" customWidth="1"/>
    <col min="13" max="13" width="6.85546875" customWidth="1"/>
    <col min="14" max="14" width="5.85546875" customWidth="1"/>
    <col min="15" max="15" width="2" customWidth="1"/>
    <col min="16" max="16" width="12" customWidth="1"/>
    <col min="17" max="17" width="3.28515625" customWidth="1"/>
    <col min="18" max="18" width="2.85546875" customWidth="1"/>
  </cols>
  <sheetData>
    <row r="3" spans="3:17" x14ac:dyDescent="0.25"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3:17" ht="15" customHeight="1" x14ac:dyDescent="0.25">
      <c r="C5" s="1"/>
      <c r="D5" s="1" t="s">
        <v>1</v>
      </c>
      <c r="E5" s="1"/>
      <c r="F5" s="2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3:17" ht="18" customHeight="1" x14ac:dyDescent="0.25">
      <c r="C6" s="1"/>
      <c r="D6" s="1" t="s">
        <v>3</v>
      </c>
      <c r="E6" s="1"/>
      <c r="F6" s="2" t="s">
        <v>316</v>
      </c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3:17" x14ac:dyDescent="0.25">
      <c r="C7" s="1"/>
      <c r="D7" s="1" t="s">
        <v>4</v>
      </c>
      <c r="E7" s="1"/>
      <c r="F7" s="1" t="s">
        <v>5</v>
      </c>
      <c r="G7" s="1"/>
      <c r="H7" s="1"/>
      <c r="I7" s="1"/>
      <c r="J7" s="1"/>
      <c r="K7" s="1"/>
      <c r="L7" s="1"/>
      <c r="M7" s="1" t="s">
        <v>6</v>
      </c>
      <c r="N7" s="1"/>
      <c r="O7" s="1" t="s">
        <v>5</v>
      </c>
      <c r="P7" s="1"/>
      <c r="Q7" s="1"/>
    </row>
    <row r="8" spans="3:17" x14ac:dyDescent="0.25">
      <c r="C8" s="1"/>
      <c r="D8" s="1" t="s">
        <v>7</v>
      </c>
      <c r="E8" s="1"/>
      <c r="F8" s="1" t="s">
        <v>8</v>
      </c>
      <c r="G8" s="1"/>
      <c r="H8" s="1"/>
      <c r="I8" s="1"/>
      <c r="J8" s="1"/>
      <c r="K8" s="1"/>
      <c r="L8" s="1"/>
      <c r="M8" s="1" t="s">
        <v>9</v>
      </c>
      <c r="N8" s="1"/>
      <c r="O8" s="2">
        <v>43337</v>
      </c>
      <c r="P8" s="2"/>
      <c r="Q8" s="1"/>
    </row>
    <row r="10" spans="3:17" x14ac:dyDescent="0.25">
      <c r="C10" s="1"/>
      <c r="D10" s="1" t="s">
        <v>10</v>
      </c>
      <c r="E10" s="1"/>
      <c r="F10" s="1" t="s">
        <v>11</v>
      </c>
      <c r="G10" s="1"/>
      <c r="H10" s="1"/>
      <c r="I10" s="1"/>
      <c r="J10" s="1"/>
      <c r="K10" s="1"/>
      <c r="L10" s="1"/>
      <c r="M10" s="1" t="s">
        <v>12</v>
      </c>
      <c r="N10" s="1"/>
      <c r="O10" s="2" t="s">
        <v>5</v>
      </c>
      <c r="P10" s="2"/>
      <c r="Q10" s="1"/>
    </row>
    <row r="11" spans="3:17" x14ac:dyDescent="0.25">
      <c r="C11" s="1"/>
      <c r="D11" s="1"/>
      <c r="E11" s="1" t="s">
        <v>5</v>
      </c>
      <c r="F11" s="1"/>
      <c r="G11" s="1"/>
      <c r="H11" s="1"/>
      <c r="I11" s="1"/>
      <c r="J11" s="1"/>
      <c r="K11" s="1"/>
      <c r="L11" s="1"/>
      <c r="M11" s="1" t="s">
        <v>13</v>
      </c>
      <c r="N11" s="1"/>
      <c r="O11" s="2" t="s">
        <v>5</v>
      </c>
      <c r="P11" s="2"/>
      <c r="Q11" s="1"/>
    </row>
    <row r="13" spans="3:17" x14ac:dyDescent="0.25">
      <c r="C13" s="1"/>
      <c r="D13" s="1" t="s">
        <v>14</v>
      </c>
      <c r="E13" s="1"/>
      <c r="F13" s="1"/>
      <c r="G13" s="1"/>
      <c r="H13" s="1"/>
      <c r="I13" s="1"/>
      <c r="J13" s="1"/>
      <c r="K13" s="1"/>
      <c r="L13" s="1"/>
      <c r="M13" s="1" t="s">
        <v>12</v>
      </c>
      <c r="N13" s="1"/>
      <c r="O13" s="2" t="s">
        <v>5</v>
      </c>
      <c r="P13" s="2"/>
      <c r="Q13" s="1"/>
    </row>
    <row r="14" spans="3:17" x14ac:dyDescent="0.25">
      <c r="C14" s="1"/>
      <c r="D14" s="1"/>
      <c r="E14" s="1" t="s">
        <v>5</v>
      </c>
      <c r="F14" s="1"/>
      <c r="G14" s="1"/>
      <c r="H14" s="1"/>
      <c r="I14" s="1"/>
      <c r="J14" s="1"/>
      <c r="K14" s="1"/>
      <c r="L14" s="1"/>
      <c r="M14" s="1" t="s">
        <v>13</v>
      </c>
      <c r="N14" s="1"/>
      <c r="O14" s="2" t="s">
        <v>5</v>
      </c>
      <c r="P14" s="2"/>
      <c r="Q14" s="1"/>
    </row>
    <row r="16" spans="3:17" x14ac:dyDescent="0.25">
      <c r="C16" s="1"/>
      <c r="D16" s="1" t="s">
        <v>15</v>
      </c>
      <c r="E16" s="1"/>
      <c r="F16" s="1" t="s">
        <v>16</v>
      </c>
      <c r="G16" s="1"/>
      <c r="H16" s="1"/>
      <c r="I16" s="1"/>
      <c r="J16" s="1"/>
      <c r="K16" s="1"/>
      <c r="L16" s="1"/>
      <c r="M16" s="1" t="s">
        <v>12</v>
      </c>
      <c r="N16" s="1"/>
      <c r="O16" s="2" t="s">
        <v>5</v>
      </c>
      <c r="P16" s="2"/>
      <c r="Q16" s="1"/>
    </row>
    <row r="17" spans="4:16" x14ac:dyDescent="0.25">
      <c r="D17" s="1"/>
      <c r="E17" s="1" t="s">
        <v>5</v>
      </c>
      <c r="F17" s="1"/>
      <c r="G17" s="1"/>
      <c r="H17" s="1"/>
      <c r="I17" s="1"/>
      <c r="J17" s="1"/>
      <c r="K17" s="1"/>
      <c r="L17" s="1"/>
      <c r="M17" s="1" t="s">
        <v>13</v>
      </c>
      <c r="N17" s="1"/>
      <c r="O17" s="2" t="s">
        <v>5</v>
      </c>
      <c r="P17" s="2"/>
    </row>
    <row r="19" spans="4:16" x14ac:dyDescent="0.25">
      <c r="D19" s="1" t="s">
        <v>17</v>
      </c>
      <c r="E19" s="1"/>
      <c r="F19" s="1" t="s">
        <v>16</v>
      </c>
      <c r="G19" s="1"/>
      <c r="H19" s="1"/>
      <c r="I19" s="1"/>
      <c r="J19" s="1"/>
      <c r="K19" s="1"/>
      <c r="L19" s="1"/>
      <c r="M19" s="1" t="s">
        <v>12</v>
      </c>
      <c r="N19" s="1"/>
      <c r="O19" s="2" t="s">
        <v>5</v>
      </c>
      <c r="P19" s="2"/>
    </row>
    <row r="20" spans="4:16" x14ac:dyDescent="0.25">
      <c r="D20" s="1"/>
      <c r="E20" s="1" t="s">
        <v>5</v>
      </c>
      <c r="F20" s="1"/>
      <c r="G20" s="1"/>
      <c r="H20" s="1"/>
      <c r="I20" s="1"/>
      <c r="J20" s="1"/>
      <c r="K20" s="1"/>
      <c r="L20" s="1"/>
      <c r="M20" s="1" t="s">
        <v>13</v>
      </c>
      <c r="N20" s="1"/>
      <c r="O20" s="2" t="s">
        <v>5</v>
      </c>
      <c r="P20" s="2"/>
    </row>
    <row r="22" spans="4:16" x14ac:dyDescent="0.25">
      <c r="D22" s="1" t="s">
        <v>18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4:16" x14ac:dyDescent="0.25">
      <c r="D23" s="1"/>
      <c r="E23" s="2" t="s">
        <v>5</v>
      </c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</row>
    <row r="26" spans="4:16" x14ac:dyDescent="0.25">
      <c r="D26" s="1" t="s">
        <v>19</v>
      </c>
      <c r="E26" s="1"/>
      <c r="F26" s="1"/>
      <c r="G26" s="1"/>
      <c r="H26" s="1"/>
      <c r="I26" s="1"/>
      <c r="J26" s="1"/>
      <c r="K26" s="1"/>
      <c r="L26" s="1"/>
      <c r="M26" s="2">
        <f>'REKAPITULACE ROZPOČTU'!N15</f>
        <v>0</v>
      </c>
      <c r="N26" s="2"/>
      <c r="O26" s="2"/>
      <c r="P26" s="2"/>
    </row>
    <row r="27" spans="4:16" x14ac:dyDescent="0.25">
      <c r="D27" s="1" t="s">
        <v>20</v>
      </c>
      <c r="E27" s="1"/>
      <c r="F27" s="1"/>
      <c r="G27" s="1"/>
      <c r="H27" s="1"/>
      <c r="I27" s="1"/>
      <c r="J27" s="1"/>
      <c r="K27" s="1"/>
      <c r="L27" s="1"/>
      <c r="M27" s="2">
        <f>'REKAPITULACE ROZPOČTU'!N24</f>
        <v>0</v>
      </c>
      <c r="N27" s="2"/>
      <c r="O27" s="2"/>
      <c r="P27" s="2"/>
    </row>
    <row r="29" spans="4:16" x14ac:dyDescent="0.25">
      <c r="D29" s="1" t="s">
        <v>21</v>
      </c>
      <c r="E29" s="1"/>
      <c r="F29" s="1"/>
      <c r="G29" s="1"/>
      <c r="H29" s="1"/>
      <c r="I29" s="1"/>
      <c r="J29" s="1"/>
      <c r="K29" s="1"/>
      <c r="L29" s="1"/>
      <c r="M29" s="2">
        <f>ROUND(M26+M27,2)</f>
        <v>0</v>
      </c>
      <c r="N29" s="2"/>
      <c r="O29" s="2"/>
      <c r="P29" s="2"/>
    </row>
    <row r="31" spans="4:16" x14ac:dyDescent="0.25">
      <c r="D31" s="1" t="s">
        <v>22</v>
      </c>
      <c r="E31" s="1" t="s">
        <v>23</v>
      </c>
      <c r="F31" s="1">
        <v>0.21</v>
      </c>
      <c r="G31" s="1" t="s">
        <v>24</v>
      </c>
      <c r="H31" s="2">
        <f>ROUND(M26, 2)</f>
        <v>0</v>
      </c>
      <c r="I31" s="2"/>
      <c r="J31" s="2"/>
      <c r="K31" s="1"/>
      <c r="L31" s="1"/>
      <c r="M31" s="2">
        <f>ROUND(ROUND(H31, 2)*F31, 2)</f>
        <v>0</v>
      </c>
      <c r="N31" s="2"/>
      <c r="O31" s="2"/>
      <c r="P31" s="2"/>
    </row>
    <row r="32" spans="4:16" x14ac:dyDescent="0.25">
      <c r="D32" s="1"/>
      <c r="E32" s="1" t="s">
        <v>25</v>
      </c>
      <c r="F32" s="1">
        <v>0.15</v>
      </c>
      <c r="G32" s="1" t="s">
        <v>24</v>
      </c>
      <c r="H32" s="2">
        <v>0</v>
      </c>
      <c r="I32" s="2"/>
      <c r="J32" s="2"/>
      <c r="K32" s="1"/>
      <c r="L32" s="1"/>
      <c r="M32" s="2">
        <f>ROUND(ROUND(H32, 2)*F32, 2)</f>
        <v>0</v>
      </c>
      <c r="N32" s="2"/>
      <c r="O32" s="2"/>
      <c r="P32" s="2"/>
    </row>
    <row r="34" spans="4:16" x14ac:dyDescent="0.25">
      <c r="D34" s="1" t="s">
        <v>26</v>
      </c>
      <c r="E34" s="1"/>
      <c r="F34" s="1"/>
      <c r="G34" s="1" t="s">
        <v>27</v>
      </c>
      <c r="H34" s="1" t="s">
        <v>28</v>
      </c>
      <c r="I34" s="1"/>
      <c r="J34" s="1"/>
      <c r="K34" s="1"/>
      <c r="L34" s="2">
        <f>SUM(M29:M32)</f>
        <v>0</v>
      </c>
      <c r="M34" s="2"/>
      <c r="N34" s="2"/>
      <c r="O34" s="2"/>
      <c r="P34" s="2"/>
    </row>
    <row r="46" spans="4:16" x14ac:dyDescent="0.25">
      <c r="D46" s="1" t="s">
        <v>29</v>
      </c>
      <c r="E46" s="1"/>
      <c r="F46" s="1"/>
      <c r="G46" s="1"/>
      <c r="H46" s="1"/>
      <c r="I46" s="1"/>
      <c r="J46" s="1" t="s">
        <v>30</v>
      </c>
      <c r="K46" s="1"/>
      <c r="L46" s="1"/>
      <c r="M46" s="1"/>
      <c r="N46" s="1"/>
      <c r="O46" s="1"/>
      <c r="P46" s="1"/>
    </row>
    <row r="55" spans="4:14" x14ac:dyDescent="0.25">
      <c r="D55" s="1" t="s">
        <v>31</v>
      </c>
      <c r="E55" s="1"/>
      <c r="F55" s="1"/>
      <c r="G55" s="1" t="s">
        <v>32</v>
      </c>
      <c r="H55" s="1"/>
      <c r="I55" s="1"/>
      <c r="J55" s="1" t="s">
        <v>31</v>
      </c>
      <c r="K55" s="1"/>
      <c r="L55" s="1"/>
      <c r="M55" s="1"/>
      <c r="N55" s="1" t="s">
        <v>32</v>
      </c>
    </row>
    <row r="57" spans="4:14" x14ac:dyDescent="0.25">
      <c r="D57" s="1" t="s">
        <v>33</v>
      </c>
      <c r="E57" s="1"/>
      <c r="F57" s="1"/>
      <c r="G57" s="1"/>
      <c r="H57" s="1"/>
      <c r="I57" s="1"/>
      <c r="J57" s="1" t="s">
        <v>34</v>
      </c>
      <c r="K57" s="1"/>
      <c r="L57" s="1"/>
      <c r="M57" s="1"/>
      <c r="N57" s="1"/>
    </row>
    <row r="66" spans="4:14" x14ac:dyDescent="0.25">
      <c r="D66" s="1" t="s">
        <v>31</v>
      </c>
      <c r="E66" s="1"/>
      <c r="F66" s="1"/>
      <c r="G66" s="1" t="s">
        <v>32</v>
      </c>
      <c r="H66" s="1"/>
      <c r="I66" s="1"/>
      <c r="J66" s="1" t="s">
        <v>31</v>
      </c>
      <c r="K66" s="1"/>
      <c r="L66" s="1"/>
      <c r="M66" s="1"/>
      <c r="N66" s="1" t="s">
        <v>32</v>
      </c>
    </row>
  </sheetData>
  <mergeCells count="21">
    <mergeCell ref="O11:P11"/>
    <mergeCell ref="C3:Q3"/>
    <mergeCell ref="F5:P5"/>
    <mergeCell ref="F6:P6"/>
    <mergeCell ref="O8:P8"/>
    <mergeCell ref="O10:P10"/>
    <mergeCell ref="O19:P19"/>
    <mergeCell ref="O20:P20"/>
    <mergeCell ref="E23:L23"/>
    <mergeCell ref="M26:P26"/>
    <mergeCell ref="O13:P13"/>
    <mergeCell ref="O14:P14"/>
    <mergeCell ref="O16:P16"/>
    <mergeCell ref="O17:P17"/>
    <mergeCell ref="L34:P34"/>
    <mergeCell ref="M27:P27"/>
    <mergeCell ref="M29:P29"/>
    <mergeCell ref="H31:J31"/>
    <mergeCell ref="M31:P31"/>
    <mergeCell ref="H32:J32"/>
    <mergeCell ref="M32:P32"/>
  </mergeCells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6"/>
  <sheetViews>
    <sheetView showGridLines="0" view="pageBreakPreview" zoomScaleNormal="100" zoomScaleSheetLayoutView="100" workbookViewId="0">
      <selection activeCell="X18" sqref="X18"/>
    </sheetView>
  </sheetViews>
  <sheetFormatPr defaultRowHeight="15" x14ac:dyDescent="0.25"/>
  <cols>
    <col min="2" max="2" width="2.28515625" customWidth="1"/>
    <col min="3" max="3" width="3.7109375" customWidth="1"/>
    <col min="4" max="4" width="5" customWidth="1"/>
    <col min="5" max="5" width="16.140625" customWidth="1"/>
    <col min="9" max="9" width="6.28515625" customWidth="1"/>
    <col min="10" max="10" width="4.7109375" customWidth="1"/>
    <col min="13" max="13" width="6.85546875" customWidth="1"/>
    <col min="14" max="14" width="5.85546875" customWidth="1"/>
    <col min="15" max="15" width="2" customWidth="1"/>
    <col min="16" max="16" width="12" customWidth="1"/>
    <col min="17" max="17" width="3.28515625" customWidth="1"/>
    <col min="18" max="18" width="2.85546875" customWidth="1"/>
    <col min="21" max="21" width="10.140625" bestFit="1" customWidth="1"/>
  </cols>
  <sheetData>
    <row r="3" spans="3:17" x14ac:dyDescent="0.25">
      <c r="C3" s="2" t="s">
        <v>35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3:17" x14ac:dyDescent="0.25">
      <c r="C5" s="1" t="s">
        <v>1</v>
      </c>
      <c r="D5" s="1"/>
      <c r="E5" s="1"/>
      <c r="F5" s="2" t="str">
        <f>'KRICÍ LIST'!F5:P5</f>
        <v>Rekonstrukce chodníku a místní komunikace v obci Bohuslavice</v>
      </c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3:17" ht="18" customHeight="1" x14ac:dyDescent="0.25">
      <c r="C6" s="1" t="s">
        <v>3</v>
      </c>
      <c r="D6" s="1"/>
      <c r="E6" s="1"/>
      <c r="F6" s="2" t="str">
        <f>'KRICÍ LIST'!F6:P6</f>
        <v>SO 103 - Výstavba a rekonstrukce místní komunikace Bohuslavice</v>
      </c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8" spans="3:17" x14ac:dyDescent="0.25">
      <c r="C8" s="1" t="s">
        <v>7</v>
      </c>
      <c r="D8" s="1"/>
      <c r="E8" s="1"/>
      <c r="F8" s="1" t="str">
        <f>'KRICÍ LIST'!F8</f>
        <v>Bohuslavice</v>
      </c>
      <c r="G8" s="1"/>
      <c r="H8" s="1"/>
      <c r="I8" s="1"/>
      <c r="J8" s="1"/>
      <c r="K8" s="1" t="s">
        <v>9</v>
      </c>
      <c r="L8" s="1"/>
      <c r="M8" s="2">
        <v>43337</v>
      </c>
      <c r="N8" s="2"/>
      <c r="O8" s="2"/>
      <c r="P8" s="2"/>
      <c r="Q8" s="1"/>
    </row>
    <row r="10" spans="3:17" x14ac:dyDescent="0.25">
      <c r="C10" s="1" t="s">
        <v>10</v>
      </c>
      <c r="D10" s="1"/>
      <c r="E10" s="1"/>
      <c r="F10" s="1" t="str">
        <f>'KRICÍ LIST'!F10</f>
        <v>Obec Bohuslavice</v>
      </c>
      <c r="G10" s="1"/>
      <c r="H10" s="1"/>
      <c r="I10" s="1"/>
      <c r="J10" s="1"/>
      <c r="K10" s="1" t="s">
        <v>15</v>
      </c>
      <c r="L10" s="1"/>
      <c r="M10" s="2" t="str">
        <f>'KRICÍ LIST'!F16</f>
        <v>Ing. et Ing. Petr Páleník</v>
      </c>
      <c r="N10" s="2"/>
      <c r="O10" s="2"/>
      <c r="P10" s="2"/>
      <c r="Q10" s="2"/>
    </row>
    <row r="11" spans="3:17" x14ac:dyDescent="0.25">
      <c r="C11" s="1" t="s">
        <v>14</v>
      </c>
      <c r="D11" s="1"/>
      <c r="E11" s="1"/>
      <c r="F11" s="1"/>
      <c r="G11" s="1"/>
      <c r="H11" s="1"/>
      <c r="I11" s="1"/>
      <c r="J11" s="1"/>
      <c r="K11" s="1" t="s">
        <v>17</v>
      </c>
      <c r="L11" s="1"/>
      <c r="M11" s="2" t="str">
        <f>'KRICÍ LIST'!F19</f>
        <v>Ing. et Ing. Petr Páleník</v>
      </c>
      <c r="N11" s="2"/>
      <c r="O11" s="2"/>
      <c r="P11" s="2"/>
      <c r="Q11" s="2"/>
    </row>
    <row r="13" spans="3:17" x14ac:dyDescent="0.25">
      <c r="C13" s="2" t="s">
        <v>36</v>
      </c>
      <c r="D13" s="2"/>
      <c r="E13" s="2"/>
      <c r="F13" s="2"/>
      <c r="G13" s="2"/>
      <c r="H13" s="1"/>
      <c r="I13" s="1"/>
      <c r="J13" s="1"/>
      <c r="K13" s="1"/>
      <c r="L13" s="1"/>
      <c r="M13" s="1"/>
      <c r="N13" s="2" t="s">
        <v>37</v>
      </c>
      <c r="O13" s="2"/>
      <c r="P13" s="2"/>
      <c r="Q13" s="2"/>
    </row>
    <row r="15" spans="3:17" x14ac:dyDescent="0.25">
      <c r="C15" s="1" t="s">
        <v>38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>
        <f>N16</f>
        <v>0</v>
      </c>
      <c r="O15" s="2"/>
      <c r="P15" s="2"/>
      <c r="Q15" s="2"/>
    </row>
    <row r="16" spans="3:17" x14ac:dyDescent="0.25">
      <c r="C16" s="1"/>
      <c r="D16" s="1" t="s">
        <v>39</v>
      </c>
      <c r="E16" s="1"/>
      <c r="F16" s="1"/>
      <c r="G16" s="1"/>
      <c r="H16" s="1"/>
      <c r="I16" s="1"/>
      <c r="J16" s="1"/>
      <c r="K16" s="1"/>
      <c r="L16" s="1"/>
      <c r="M16" s="1"/>
      <c r="N16" s="2">
        <f>'Rozpočet s výkazem výměr'!H13</f>
        <v>0</v>
      </c>
      <c r="O16" s="2"/>
      <c r="P16" s="2"/>
      <c r="Q16" s="2"/>
    </row>
    <row r="17" spans="3:17" x14ac:dyDescent="0.25">
      <c r="C17" s="1"/>
      <c r="D17" s="1" t="s">
        <v>40</v>
      </c>
      <c r="E17" s="1"/>
      <c r="F17" s="1"/>
      <c r="G17" s="1"/>
      <c r="H17" s="1"/>
      <c r="I17" s="1"/>
      <c r="J17" s="1"/>
      <c r="K17" s="1"/>
      <c r="L17" s="1"/>
      <c r="M17" s="1"/>
      <c r="N17" s="2">
        <f>'Rozpočet s výkazem výměr'!H14</f>
        <v>0</v>
      </c>
      <c r="O17" s="2"/>
      <c r="P17" s="2"/>
      <c r="Q17" s="2"/>
    </row>
    <row r="18" spans="3:17" x14ac:dyDescent="0.25">
      <c r="C18" s="1"/>
      <c r="D18" s="1" t="s">
        <v>41</v>
      </c>
      <c r="E18" s="1"/>
      <c r="F18" s="1"/>
      <c r="G18" s="1"/>
      <c r="H18" s="1"/>
      <c r="I18" s="1"/>
      <c r="J18" s="1"/>
      <c r="K18" s="1"/>
      <c r="L18" s="1"/>
      <c r="M18" s="1"/>
      <c r="N18" s="2">
        <f>'Rozpočet s výkazem výměr'!H99</f>
        <v>0</v>
      </c>
      <c r="O18" s="2"/>
      <c r="P18" s="2"/>
      <c r="Q18" s="2"/>
    </row>
    <row r="19" spans="3:17" x14ac:dyDescent="0.25">
      <c r="C19" s="1"/>
      <c r="D19" s="1" t="s">
        <v>42</v>
      </c>
      <c r="E19" s="1"/>
      <c r="F19" s="1"/>
      <c r="G19" s="1"/>
      <c r="H19" s="1"/>
      <c r="I19" s="1"/>
      <c r="J19" s="1"/>
      <c r="K19" s="1"/>
      <c r="L19" s="1"/>
      <c r="M19" s="1"/>
      <c r="N19" s="2">
        <f>'Rozpočet s výkazem výměr'!H105</f>
        <v>0</v>
      </c>
      <c r="O19" s="2"/>
      <c r="P19" s="2"/>
      <c r="Q19" s="2"/>
    </row>
    <row r="20" spans="3:17" x14ac:dyDescent="0.25">
      <c r="C20" s="1"/>
      <c r="D20" s="1" t="s">
        <v>43</v>
      </c>
      <c r="E20" s="1"/>
      <c r="F20" s="1"/>
      <c r="G20" s="1"/>
      <c r="H20" s="1"/>
      <c r="I20" s="1"/>
      <c r="J20" s="1"/>
      <c r="K20" s="1"/>
      <c r="L20" s="1"/>
      <c r="M20" s="1"/>
      <c r="N20" s="2">
        <f>'Rozpočet s výkazem výměr'!H159</f>
        <v>0</v>
      </c>
      <c r="O20" s="2"/>
      <c r="P20" s="2"/>
      <c r="Q20" s="2"/>
    </row>
    <row r="21" spans="3:17" x14ac:dyDescent="0.25">
      <c r="C21" s="1"/>
      <c r="D21" s="1" t="s">
        <v>44</v>
      </c>
      <c r="E21" s="1"/>
      <c r="F21" s="1"/>
      <c r="G21" s="1"/>
      <c r="H21" s="1"/>
      <c r="I21" s="1"/>
      <c r="J21" s="1"/>
      <c r="K21" s="1"/>
      <c r="L21" s="1"/>
      <c r="M21" s="1"/>
      <c r="N21" s="2">
        <f>'Rozpočet s výkazem výměr'!H195</f>
        <v>0</v>
      </c>
      <c r="O21" s="2"/>
      <c r="P21" s="2"/>
      <c r="Q21" s="2"/>
    </row>
    <row r="22" spans="3:17" x14ac:dyDescent="0.25">
      <c r="C22" s="1"/>
      <c r="D22" s="1" t="s">
        <v>45</v>
      </c>
      <c r="E22" s="1"/>
      <c r="F22" s="1"/>
      <c r="G22" s="1"/>
      <c r="H22" s="1"/>
      <c r="I22" s="1"/>
      <c r="J22" s="1"/>
      <c r="K22" s="1"/>
      <c r="L22" s="1"/>
      <c r="M22" s="1"/>
      <c r="N22" s="2">
        <f>'Rozpočet s výkazem výměr'!H222</f>
        <v>0</v>
      </c>
      <c r="O22" s="2"/>
      <c r="P22" s="2"/>
      <c r="Q22" s="2"/>
    </row>
    <row r="24" spans="3:17" x14ac:dyDescent="0.25">
      <c r="C24" s="1" t="s">
        <v>46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2">
        <v>0</v>
      </c>
      <c r="O24" s="2"/>
      <c r="P24" s="2"/>
      <c r="Q24" s="2"/>
    </row>
    <row r="26" spans="3:17" x14ac:dyDescent="0.25">
      <c r="C26" s="1" t="s">
        <v>47</v>
      </c>
      <c r="D26" s="1"/>
      <c r="E26" s="1"/>
      <c r="F26" s="1"/>
      <c r="G26" s="1"/>
      <c r="H26" s="1"/>
      <c r="I26" s="1"/>
      <c r="J26" s="1"/>
      <c r="K26" s="1"/>
      <c r="L26" s="2">
        <f>ROUND(SUM(N15+N24),2)</f>
        <v>0</v>
      </c>
      <c r="M26" s="2"/>
      <c r="N26" s="2"/>
      <c r="O26" s="2"/>
      <c r="P26" s="2"/>
      <c r="Q26" s="2"/>
    </row>
  </sheetData>
  <mergeCells count="19">
    <mergeCell ref="C13:G13"/>
    <mergeCell ref="N13:Q13"/>
    <mergeCell ref="N15:Q15"/>
    <mergeCell ref="N16:Q16"/>
    <mergeCell ref="N17:Q17"/>
    <mergeCell ref="C3:Q3"/>
    <mergeCell ref="F5:P5"/>
    <mergeCell ref="F6:P6"/>
    <mergeCell ref="M10:Q10"/>
    <mergeCell ref="M11:Q11"/>
    <mergeCell ref="N18:Q18"/>
    <mergeCell ref="M8:N8"/>
    <mergeCell ref="O8:P8"/>
    <mergeCell ref="N24:Q24"/>
    <mergeCell ref="L26:Q26"/>
    <mergeCell ref="N19:Q19"/>
    <mergeCell ref="N20:Q20"/>
    <mergeCell ref="N21:Q21"/>
    <mergeCell ref="N22:Q22"/>
  </mergeCells>
  <pageMargins left="0.7" right="0.7" top="0.78740157499999996" bottom="0.78740157499999996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4"/>
  <sheetViews>
    <sheetView showGridLines="0" zoomScale="115" zoomScaleNormal="115" workbookViewId="0">
      <pane ySplit="12" topLeftCell="A13" activePane="bottomLeft" state="frozenSplit"/>
      <selection pane="bottomLeft" activeCell="D3" sqref="D3"/>
    </sheetView>
  </sheetViews>
  <sheetFormatPr defaultColWidth="10.42578125" defaultRowHeight="15" x14ac:dyDescent="0.25"/>
  <cols>
    <col min="1" max="1" width="7" customWidth="1"/>
    <col min="2" max="2" width="8.7109375" customWidth="1"/>
    <col min="3" max="3" width="15.42578125" customWidth="1"/>
    <col min="4" max="4" width="46.85546875" customWidth="1"/>
    <col min="5" max="5" width="5.42578125" customWidth="1"/>
    <col min="6" max="6" width="11.140625" customWidth="1"/>
    <col min="7" max="7" width="13.28515625" customWidth="1"/>
    <col min="8" max="8" width="21.140625" customWidth="1"/>
  </cols>
  <sheetData>
    <row r="1" spans="1:8" x14ac:dyDescent="0.25">
      <c r="A1" s="2" t="s">
        <v>48</v>
      </c>
      <c r="B1" s="2"/>
      <c r="C1" s="2"/>
      <c r="D1" s="2"/>
      <c r="E1" s="2"/>
      <c r="F1" s="2"/>
      <c r="G1" s="2"/>
      <c r="H1" s="2"/>
    </row>
    <row r="2" spans="1:8" x14ac:dyDescent="0.25">
      <c r="A2" s="1" t="s">
        <v>49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50</v>
      </c>
      <c r="B3" s="1"/>
      <c r="C3" s="1" t="s">
        <v>315</v>
      </c>
      <c r="D3" s="1"/>
      <c r="E3" s="1"/>
      <c r="F3" s="1"/>
      <c r="G3" s="1"/>
      <c r="H3" s="1"/>
    </row>
    <row r="6" spans="1:8" x14ac:dyDescent="0.25">
      <c r="A6" s="1" t="s">
        <v>51</v>
      </c>
      <c r="B6" s="1"/>
      <c r="C6" s="1" t="str">
        <f>'KRICÍ LIST'!F10</f>
        <v>Obec Bohuslavice</v>
      </c>
      <c r="D6" s="1"/>
      <c r="E6" s="1"/>
      <c r="F6" s="1"/>
      <c r="G6" s="1"/>
      <c r="H6" s="1"/>
    </row>
    <row r="7" spans="1:8" x14ac:dyDescent="0.25">
      <c r="A7" s="1" t="s">
        <v>52</v>
      </c>
      <c r="B7" s="1"/>
      <c r="C7" s="1"/>
      <c r="D7" s="1"/>
      <c r="E7" s="1"/>
      <c r="F7" s="1"/>
      <c r="G7" s="1" t="s">
        <v>53</v>
      </c>
      <c r="H7" s="1" t="str">
        <f>'KRICÍ LIST'!F19</f>
        <v>Ing. et Ing. Petr Páleník</v>
      </c>
    </row>
    <row r="8" spans="1:8" x14ac:dyDescent="0.25">
      <c r="A8" s="1" t="s">
        <v>54</v>
      </c>
      <c r="B8" s="1"/>
      <c r="C8" s="1" t="str">
        <f>'KRICÍ LIST'!F8</f>
        <v>Bohuslavice</v>
      </c>
      <c r="D8" s="1"/>
      <c r="E8" s="1"/>
      <c r="F8" s="1"/>
      <c r="G8" s="1" t="s">
        <v>55</v>
      </c>
      <c r="H8" s="1"/>
    </row>
    <row r="9" spans="1:8" ht="15.75" thickBot="1" x14ac:dyDescent="0.3">
      <c r="A9" s="1"/>
      <c r="B9" s="1"/>
      <c r="C9" s="1"/>
      <c r="D9" s="1"/>
      <c r="E9" s="1"/>
      <c r="F9" s="1"/>
      <c r="G9" s="1"/>
      <c r="H9" s="1"/>
    </row>
    <row r="10" spans="1:8" ht="15.75" thickBot="1" x14ac:dyDescent="0.3">
      <c r="A10" s="1" t="s">
        <v>56</v>
      </c>
      <c r="B10" s="1" t="s">
        <v>57</v>
      </c>
      <c r="C10" s="1" t="s">
        <v>58</v>
      </c>
      <c r="D10" s="1" t="s">
        <v>59</v>
      </c>
      <c r="E10" s="1" t="s">
        <v>60</v>
      </c>
      <c r="F10" s="1" t="s">
        <v>61</v>
      </c>
      <c r="G10" s="1" t="s">
        <v>62</v>
      </c>
      <c r="H10" s="1" t="s">
        <v>63</v>
      </c>
    </row>
    <row r="11" spans="1:8" ht="15.75" thickBot="1" x14ac:dyDescent="0.3">
      <c r="A11" s="1" t="s">
        <v>64</v>
      </c>
      <c r="B11" s="1" t="s">
        <v>65</v>
      </c>
      <c r="C11" s="1" t="s">
        <v>66</v>
      </c>
      <c r="D11" s="1" t="s">
        <v>67</v>
      </c>
      <c r="E11" s="1" t="s">
        <v>68</v>
      </c>
      <c r="F11" s="1" t="s">
        <v>69</v>
      </c>
      <c r="G11" s="1" t="s">
        <v>70</v>
      </c>
      <c r="H11" s="1" t="s">
        <v>71</v>
      </c>
    </row>
    <row r="13" spans="1:8" x14ac:dyDescent="0.25">
      <c r="A13" s="1"/>
      <c r="B13" s="1"/>
      <c r="C13" s="1" t="s">
        <v>72</v>
      </c>
      <c r="D13" s="1" t="s">
        <v>73</v>
      </c>
      <c r="E13" s="1"/>
      <c r="F13" s="1"/>
      <c r="G13" s="1"/>
      <c r="H13" s="1">
        <f>H14+H90+H99+H105+H159+H195+H222</f>
        <v>0</v>
      </c>
    </row>
    <row r="14" spans="1:8" x14ac:dyDescent="0.25">
      <c r="A14" s="1"/>
      <c r="B14" s="1"/>
      <c r="C14" s="1" t="s">
        <v>64</v>
      </c>
      <c r="D14" s="1" t="s">
        <v>74</v>
      </c>
      <c r="E14" s="1"/>
      <c r="F14" s="1"/>
      <c r="G14" s="1"/>
      <c r="H14" s="1">
        <f>H15+H18+H21+H23+H29+H37+H41+H43+H45+H48+H50+H52+H60+H69+H74+H76+H77+H80+H81+H83</f>
        <v>0</v>
      </c>
    </row>
    <row r="15" spans="1:8" x14ac:dyDescent="0.25">
      <c r="A15" s="1">
        <v>1</v>
      </c>
      <c r="B15" s="1" t="s">
        <v>75</v>
      </c>
      <c r="C15" s="1" t="s">
        <v>76</v>
      </c>
      <c r="D15" s="1" t="s">
        <v>77</v>
      </c>
      <c r="E15" s="1" t="s">
        <v>78</v>
      </c>
      <c r="F15" s="1">
        <v>1</v>
      </c>
      <c r="G15" s="1"/>
      <c r="H15" s="1">
        <f>F15*G15</f>
        <v>0</v>
      </c>
    </row>
    <row r="16" spans="1:8" x14ac:dyDescent="0.25">
      <c r="A16" s="1"/>
      <c r="B16" s="1"/>
      <c r="C16" s="1"/>
      <c r="D16" s="1" t="s">
        <v>79</v>
      </c>
      <c r="E16" s="1"/>
      <c r="F16" s="1"/>
      <c r="G16" s="1"/>
      <c r="H16" s="1"/>
    </row>
    <row r="17" spans="1:8" x14ac:dyDescent="0.25">
      <c r="A17" s="1"/>
      <c r="B17" s="1"/>
      <c r="C17" s="1"/>
      <c r="D17" s="1">
        <v>1</v>
      </c>
      <c r="E17" s="1"/>
      <c r="F17" s="1">
        <v>1</v>
      </c>
      <c r="G17" s="1"/>
      <c r="H17" s="1"/>
    </row>
    <row r="18" spans="1:8" x14ac:dyDescent="0.25">
      <c r="A18" s="1">
        <v>2</v>
      </c>
      <c r="B18" s="1" t="s">
        <v>75</v>
      </c>
      <c r="C18" s="1" t="s">
        <v>80</v>
      </c>
      <c r="D18" s="1" t="s">
        <v>81</v>
      </c>
      <c r="E18" s="1" t="s">
        <v>78</v>
      </c>
      <c r="F18" s="1">
        <v>1</v>
      </c>
      <c r="G18" s="1"/>
      <c r="H18" s="1">
        <f>F18*G18</f>
        <v>0</v>
      </c>
    </row>
    <row r="19" spans="1:8" x14ac:dyDescent="0.25">
      <c r="A19" s="1"/>
      <c r="B19" s="1"/>
      <c r="C19" s="1"/>
      <c r="D19" s="1" t="s">
        <v>82</v>
      </c>
      <c r="E19" s="1"/>
      <c r="F19" s="1"/>
      <c r="G19" s="1"/>
      <c r="H19" s="1"/>
    </row>
    <row r="20" spans="1:8" x14ac:dyDescent="0.25">
      <c r="A20" s="1"/>
      <c r="B20" s="1"/>
      <c r="C20" s="1"/>
      <c r="D20" s="1">
        <v>1</v>
      </c>
      <c r="E20" s="1"/>
      <c r="F20" s="1">
        <v>1</v>
      </c>
      <c r="G20" s="1"/>
      <c r="H20" s="1"/>
    </row>
    <row r="21" spans="1:8" x14ac:dyDescent="0.25">
      <c r="A21" s="1">
        <v>3</v>
      </c>
      <c r="B21" s="1" t="s">
        <v>83</v>
      </c>
      <c r="C21" s="1" t="s">
        <v>84</v>
      </c>
      <c r="D21" s="1" t="s">
        <v>85</v>
      </c>
      <c r="E21" s="1" t="s">
        <v>86</v>
      </c>
      <c r="F21" s="1">
        <v>3</v>
      </c>
      <c r="G21" s="1"/>
      <c r="H21" s="1">
        <f>F21*G21</f>
        <v>0</v>
      </c>
    </row>
    <row r="22" spans="1:8" x14ac:dyDescent="0.25">
      <c r="A22" s="1"/>
      <c r="B22" s="1"/>
      <c r="C22" s="1"/>
      <c r="D22" s="1" t="s">
        <v>87</v>
      </c>
      <c r="E22" s="1"/>
      <c r="F22" s="1"/>
      <c r="G22" s="1"/>
      <c r="H22" s="1"/>
    </row>
    <row r="23" spans="1:8" x14ac:dyDescent="0.25">
      <c r="A23" s="1">
        <v>4</v>
      </c>
      <c r="B23" s="1" t="s">
        <v>83</v>
      </c>
      <c r="C23" s="1" t="s">
        <v>88</v>
      </c>
      <c r="D23" s="1" t="s">
        <v>89</v>
      </c>
      <c r="E23" s="1" t="s">
        <v>86</v>
      </c>
      <c r="F23" s="1">
        <v>483.3</v>
      </c>
      <c r="G23" s="1"/>
      <c r="H23" s="1">
        <f>F23*G23</f>
        <v>0</v>
      </c>
    </row>
    <row r="24" spans="1:8" x14ac:dyDescent="0.25">
      <c r="A24" s="1"/>
      <c r="B24" s="1"/>
      <c r="C24" s="1"/>
      <c r="D24" s="1" t="s">
        <v>90</v>
      </c>
      <c r="E24" s="1"/>
      <c r="F24" s="1"/>
      <c r="G24" s="1"/>
      <c r="H24" s="1"/>
    </row>
    <row r="25" spans="1:8" x14ac:dyDescent="0.25">
      <c r="A25" s="1"/>
      <c r="B25" s="1"/>
      <c r="C25" s="1"/>
      <c r="D25" s="1" t="s">
        <v>91</v>
      </c>
      <c r="E25" s="1"/>
      <c r="F25" s="1">
        <v>276.5</v>
      </c>
      <c r="G25" s="1"/>
      <c r="H25" s="1"/>
    </row>
    <row r="26" spans="1:8" x14ac:dyDescent="0.25">
      <c r="A26" s="1"/>
      <c r="B26" s="1"/>
      <c r="C26" s="1"/>
      <c r="D26" s="1" t="s">
        <v>92</v>
      </c>
      <c r="E26" s="1"/>
      <c r="F26" s="1">
        <v>199</v>
      </c>
      <c r="G26" s="1"/>
      <c r="H26" s="1"/>
    </row>
    <row r="27" spans="1:8" x14ac:dyDescent="0.25">
      <c r="A27" s="1"/>
      <c r="B27" s="1"/>
      <c r="C27" s="1"/>
      <c r="D27" s="1" t="s">
        <v>93</v>
      </c>
      <c r="E27" s="1"/>
      <c r="F27" s="1">
        <v>7.8</v>
      </c>
      <c r="G27" s="1"/>
      <c r="H27" s="1"/>
    </row>
    <row r="28" spans="1:8" x14ac:dyDescent="0.25">
      <c r="A28" s="1"/>
      <c r="B28" s="1"/>
      <c r="C28" s="1"/>
      <c r="D28" s="1" t="s">
        <v>94</v>
      </c>
      <c r="E28" s="1"/>
      <c r="F28" s="1">
        <v>483.3</v>
      </c>
      <c r="G28" s="1"/>
      <c r="H28" s="1"/>
    </row>
    <row r="29" spans="1:8" x14ac:dyDescent="0.25">
      <c r="A29" s="1">
        <v>5</v>
      </c>
      <c r="B29" s="1" t="s">
        <v>95</v>
      </c>
      <c r="C29" s="1" t="s">
        <v>96</v>
      </c>
      <c r="D29" s="1" t="s">
        <v>97</v>
      </c>
      <c r="E29" s="1" t="s">
        <v>98</v>
      </c>
      <c r="F29" s="1">
        <v>209</v>
      </c>
      <c r="G29" s="1"/>
      <c r="H29" s="1">
        <f>F29*G29</f>
        <v>0</v>
      </c>
    </row>
    <row r="30" spans="1:8" x14ac:dyDescent="0.25">
      <c r="A30" s="1"/>
      <c r="B30" s="1"/>
      <c r="C30" s="1"/>
      <c r="D30" s="1" t="s">
        <v>99</v>
      </c>
      <c r="E30" s="1"/>
      <c r="F30" s="1">
        <v>82.8</v>
      </c>
      <c r="G30" s="1"/>
      <c r="H30" s="1"/>
    </row>
    <row r="31" spans="1:8" x14ac:dyDescent="0.25">
      <c r="A31" s="1"/>
      <c r="B31" s="1"/>
      <c r="C31" s="1"/>
      <c r="D31" s="1" t="s">
        <v>100</v>
      </c>
      <c r="E31" s="1"/>
      <c r="F31" s="1">
        <v>59.699999999999996</v>
      </c>
      <c r="G31" s="1"/>
      <c r="H31" s="1"/>
    </row>
    <row r="32" spans="1:8" x14ac:dyDescent="0.25">
      <c r="A32" s="1"/>
      <c r="B32" s="1"/>
      <c r="C32" s="1"/>
      <c r="D32" s="1" t="s">
        <v>101</v>
      </c>
      <c r="E32" s="1"/>
      <c r="F32" s="1">
        <v>3.12</v>
      </c>
      <c r="G32" s="1"/>
      <c r="H32" s="1"/>
    </row>
    <row r="33" spans="1:8" x14ac:dyDescent="0.25">
      <c r="A33" s="1"/>
      <c r="B33" s="1"/>
      <c r="C33" s="1"/>
      <c r="D33" s="1" t="s">
        <v>102</v>
      </c>
      <c r="E33" s="1"/>
      <c r="F33" s="1">
        <v>1.6</v>
      </c>
      <c r="G33" s="1"/>
      <c r="H33" s="1"/>
    </row>
    <row r="34" spans="1:8" x14ac:dyDescent="0.25">
      <c r="A34" s="1"/>
      <c r="B34" s="1"/>
      <c r="C34" s="1"/>
      <c r="D34" s="1" t="s">
        <v>103</v>
      </c>
      <c r="E34" s="1"/>
      <c r="F34" s="1">
        <v>57.28</v>
      </c>
      <c r="G34" s="1"/>
      <c r="H34" s="1"/>
    </row>
    <row r="35" spans="1:8" x14ac:dyDescent="0.25">
      <c r="A35" s="1"/>
      <c r="B35" s="1"/>
      <c r="C35" s="1"/>
      <c r="D35" s="1" t="s">
        <v>104</v>
      </c>
      <c r="E35" s="1"/>
      <c r="F35" s="1">
        <v>4.5</v>
      </c>
      <c r="G35" s="1"/>
      <c r="H35" s="1"/>
    </row>
    <row r="36" spans="1:8" x14ac:dyDescent="0.25">
      <c r="A36" s="1"/>
      <c r="B36" s="1"/>
      <c r="C36" s="1"/>
      <c r="D36" s="1" t="s">
        <v>94</v>
      </c>
      <c r="E36" s="1"/>
      <c r="F36" s="1">
        <v>209</v>
      </c>
      <c r="G36" s="1"/>
      <c r="H36" s="1"/>
    </row>
    <row r="37" spans="1:8" x14ac:dyDescent="0.25">
      <c r="A37" s="1">
        <v>6</v>
      </c>
      <c r="B37" s="1" t="s">
        <v>83</v>
      </c>
      <c r="C37" s="1" t="s">
        <v>105</v>
      </c>
      <c r="D37" s="1" t="s">
        <v>106</v>
      </c>
      <c r="E37" s="1" t="s">
        <v>86</v>
      </c>
      <c r="F37" s="1">
        <v>15</v>
      </c>
      <c r="G37" s="1"/>
      <c r="H37" s="1">
        <f>F37*G37</f>
        <v>0</v>
      </c>
    </row>
    <row r="38" spans="1:8" x14ac:dyDescent="0.25">
      <c r="A38" s="1"/>
      <c r="B38" s="1"/>
      <c r="C38" s="1"/>
      <c r="D38" s="1" t="s">
        <v>107</v>
      </c>
      <c r="E38" s="1"/>
      <c r="F38" s="1">
        <v>9</v>
      </c>
      <c r="G38" s="1"/>
      <c r="H38" s="1"/>
    </row>
    <row r="39" spans="1:8" ht="15" customHeight="1" x14ac:dyDescent="0.25">
      <c r="A39" s="1"/>
      <c r="B39" s="1"/>
      <c r="C39" s="1"/>
      <c r="D39" s="1" t="s">
        <v>108</v>
      </c>
      <c r="E39" s="1"/>
      <c r="F39" s="1">
        <v>6</v>
      </c>
      <c r="G39" s="1"/>
      <c r="H39" s="1"/>
    </row>
    <row r="40" spans="1:8" x14ac:dyDescent="0.25">
      <c r="A40" s="1"/>
      <c r="B40" s="1"/>
      <c r="C40" s="1"/>
      <c r="D40" s="1" t="s">
        <v>94</v>
      </c>
      <c r="E40" s="1"/>
      <c r="F40" s="1">
        <v>15</v>
      </c>
      <c r="G40" s="1"/>
      <c r="H40" s="1"/>
    </row>
    <row r="41" spans="1:8" x14ac:dyDescent="0.25">
      <c r="A41" s="1">
        <v>7</v>
      </c>
      <c r="B41" s="1" t="s">
        <v>83</v>
      </c>
      <c r="C41" s="1">
        <v>113204111</v>
      </c>
      <c r="D41" s="1" t="s">
        <v>109</v>
      </c>
      <c r="E41" s="1" t="s">
        <v>110</v>
      </c>
      <c r="F41" s="1">
        <v>8</v>
      </c>
      <c r="G41" s="1"/>
      <c r="H41" s="1">
        <f>F41*G41</f>
        <v>0</v>
      </c>
    </row>
    <row r="42" spans="1:8" x14ac:dyDescent="0.25">
      <c r="A42" s="1"/>
      <c r="B42" s="1"/>
      <c r="C42" s="1"/>
      <c r="D42" s="1" t="s">
        <v>111</v>
      </c>
      <c r="E42" s="1"/>
      <c r="F42" s="1"/>
      <c r="G42" s="1"/>
      <c r="H42" s="1"/>
    </row>
    <row r="43" spans="1:8" x14ac:dyDescent="0.25">
      <c r="A43" s="1">
        <v>8</v>
      </c>
      <c r="B43" s="1" t="s">
        <v>75</v>
      </c>
      <c r="C43" s="1">
        <v>113106121</v>
      </c>
      <c r="D43" s="1" t="s">
        <v>112</v>
      </c>
      <c r="E43" s="1" t="s">
        <v>86</v>
      </c>
      <c r="F43" s="1">
        <v>22.5</v>
      </c>
      <c r="G43" s="1"/>
      <c r="H43" s="1">
        <f>F43*G43</f>
        <v>0</v>
      </c>
    </row>
    <row r="44" spans="1:8" x14ac:dyDescent="0.25">
      <c r="A44" s="1"/>
      <c r="B44" s="1"/>
      <c r="C44" s="1"/>
      <c r="D44" s="1" t="s">
        <v>113</v>
      </c>
      <c r="E44" s="1"/>
      <c r="F44" s="1">
        <v>22.5</v>
      </c>
      <c r="G44" s="1"/>
      <c r="H44" s="1"/>
    </row>
    <row r="45" spans="1:8" x14ac:dyDescent="0.25">
      <c r="A45" s="1">
        <v>9</v>
      </c>
      <c r="B45" s="1" t="s">
        <v>75</v>
      </c>
      <c r="C45" s="1" t="s">
        <v>114</v>
      </c>
      <c r="D45" s="1" t="s">
        <v>115</v>
      </c>
      <c r="E45" s="1" t="s">
        <v>98</v>
      </c>
      <c r="F45" s="1">
        <v>0.96</v>
      </c>
      <c r="G45" s="1"/>
      <c r="H45" s="1">
        <f>F45*G45</f>
        <v>0</v>
      </c>
    </row>
    <row r="46" spans="1:8" x14ac:dyDescent="0.25">
      <c r="A46" s="1"/>
      <c r="B46" s="1"/>
      <c r="C46" s="1"/>
      <c r="D46" s="1" t="s">
        <v>116</v>
      </c>
      <c r="E46" s="1"/>
      <c r="F46" s="1"/>
      <c r="G46" s="1"/>
      <c r="H46" s="1"/>
    </row>
    <row r="47" spans="1:8" x14ac:dyDescent="0.25">
      <c r="A47" s="1"/>
      <c r="B47" s="1"/>
      <c r="C47" s="1"/>
      <c r="D47" s="1" t="s">
        <v>117</v>
      </c>
      <c r="E47" s="1"/>
      <c r="F47" s="1">
        <v>0.96</v>
      </c>
      <c r="G47" s="1"/>
      <c r="H47" s="1"/>
    </row>
    <row r="48" spans="1:8" x14ac:dyDescent="0.25">
      <c r="A48" s="1">
        <v>10</v>
      </c>
      <c r="B48" s="1" t="s">
        <v>75</v>
      </c>
      <c r="C48" s="1" t="s">
        <v>118</v>
      </c>
      <c r="D48" s="1" t="s">
        <v>119</v>
      </c>
      <c r="E48" s="1" t="s">
        <v>98</v>
      </c>
      <c r="F48" s="1">
        <v>0.96</v>
      </c>
      <c r="G48" s="1"/>
      <c r="H48" s="1">
        <f>F48*G48</f>
        <v>0</v>
      </c>
    </row>
    <row r="49" spans="1:8" x14ac:dyDescent="0.25">
      <c r="A49" s="1"/>
      <c r="B49" s="1"/>
      <c r="C49" s="1"/>
      <c r="D49" s="1" t="s">
        <v>120</v>
      </c>
      <c r="E49" s="1"/>
      <c r="F49" s="1"/>
      <c r="G49" s="1"/>
      <c r="H49" s="1"/>
    </row>
    <row r="50" spans="1:8" x14ac:dyDescent="0.25">
      <c r="A50" s="1">
        <v>11</v>
      </c>
      <c r="B50" s="1" t="s">
        <v>75</v>
      </c>
      <c r="C50" s="1" t="s">
        <v>121</v>
      </c>
      <c r="D50" s="1" t="s">
        <v>122</v>
      </c>
      <c r="E50" s="1" t="s">
        <v>98</v>
      </c>
      <c r="F50" s="1">
        <v>48.6</v>
      </c>
      <c r="G50" s="1"/>
      <c r="H50" s="1">
        <f>F50*G50</f>
        <v>0</v>
      </c>
    </row>
    <row r="51" spans="1:8" x14ac:dyDescent="0.25">
      <c r="A51" s="1"/>
      <c r="B51" s="1"/>
      <c r="C51" s="1"/>
      <c r="D51" s="1" t="s">
        <v>123</v>
      </c>
      <c r="E51" s="1"/>
      <c r="F51" s="1">
        <v>48.6</v>
      </c>
      <c r="G51" s="1"/>
      <c r="H51" s="1"/>
    </row>
    <row r="52" spans="1:8" x14ac:dyDescent="0.25">
      <c r="A52" s="1">
        <v>12</v>
      </c>
      <c r="B52" s="1" t="s">
        <v>75</v>
      </c>
      <c r="C52" s="1">
        <v>122201101</v>
      </c>
      <c r="D52" s="1" t="s">
        <v>124</v>
      </c>
      <c r="E52" s="1" t="s">
        <v>98</v>
      </c>
      <c r="F52" s="1">
        <v>127.28599999999999</v>
      </c>
      <c r="G52" s="1"/>
      <c r="H52" s="1">
        <f>F52*G52</f>
        <v>0</v>
      </c>
    </row>
    <row r="53" spans="1:8" x14ac:dyDescent="0.25">
      <c r="A53" s="1"/>
      <c r="B53" s="1"/>
      <c r="C53" s="1"/>
      <c r="D53" s="1" t="s">
        <v>125</v>
      </c>
      <c r="E53" s="1"/>
      <c r="F53" s="1"/>
      <c r="G53" s="1"/>
      <c r="H53" s="1"/>
    </row>
    <row r="54" spans="1:8" x14ac:dyDescent="0.25">
      <c r="A54" s="1"/>
      <c r="B54" s="1"/>
      <c r="C54" s="1"/>
      <c r="D54" s="1" t="s">
        <v>126</v>
      </c>
      <c r="E54" s="1"/>
      <c r="F54" s="1">
        <v>61.199999999999996</v>
      </c>
      <c r="G54" s="1"/>
      <c r="H54" s="1"/>
    </row>
    <row r="55" spans="1:8" x14ac:dyDescent="0.25">
      <c r="A55" s="1"/>
      <c r="B55" s="1"/>
      <c r="C55" s="1"/>
      <c r="D55" s="1" t="s">
        <v>127</v>
      </c>
      <c r="E55" s="1"/>
      <c r="F55" s="1">
        <v>62.699999999999996</v>
      </c>
      <c r="G55" s="1"/>
      <c r="H55" s="1"/>
    </row>
    <row r="56" spans="1:8" x14ac:dyDescent="0.25">
      <c r="A56" s="1"/>
      <c r="B56" s="1"/>
      <c r="C56" s="1"/>
      <c r="D56" s="1" t="s">
        <v>128</v>
      </c>
      <c r="E56" s="1"/>
      <c r="F56" s="1">
        <v>2.6999999999999997</v>
      </c>
      <c r="G56" s="1"/>
      <c r="H56" s="1"/>
    </row>
    <row r="57" spans="1:8" x14ac:dyDescent="0.25">
      <c r="A57" s="1"/>
      <c r="B57" s="1"/>
      <c r="C57" s="1"/>
      <c r="D57" s="1" t="s">
        <v>129</v>
      </c>
      <c r="E57" s="1"/>
      <c r="F57" s="1">
        <v>0.49</v>
      </c>
      <c r="G57" s="1"/>
      <c r="H57" s="1"/>
    </row>
    <row r="58" spans="1:8" x14ac:dyDescent="0.25">
      <c r="A58" s="1"/>
      <c r="B58" s="1"/>
      <c r="C58" s="1"/>
      <c r="D58" s="1" t="s">
        <v>130</v>
      </c>
      <c r="E58" s="1"/>
      <c r="F58" s="1">
        <v>0.19599999999999998</v>
      </c>
      <c r="G58" s="1"/>
      <c r="H58" s="1"/>
    </row>
    <row r="59" spans="1:8" x14ac:dyDescent="0.25">
      <c r="A59" s="1"/>
      <c r="B59" s="1"/>
      <c r="C59" s="1"/>
      <c r="D59" s="1" t="s">
        <v>94</v>
      </c>
      <c r="E59" s="1"/>
      <c r="F59" s="1">
        <v>127.28599999999999</v>
      </c>
      <c r="G59" s="1"/>
      <c r="H59" s="1"/>
    </row>
    <row r="60" spans="1:8" x14ac:dyDescent="0.25">
      <c r="A60" s="1">
        <v>13</v>
      </c>
      <c r="B60" s="1" t="s">
        <v>75</v>
      </c>
      <c r="C60" s="1" t="s">
        <v>131</v>
      </c>
      <c r="D60" s="1" t="s">
        <v>132</v>
      </c>
      <c r="E60" s="1" t="s">
        <v>98</v>
      </c>
      <c r="F60" s="1">
        <v>429.286</v>
      </c>
      <c r="G60" s="1"/>
      <c r="H60" s="1">
        <f>F60*G60</f>
        <v>0</v>
      </c>
    </row>
    <row r="61" spans="1:8" x14ac:dyDescent="0.25">
      <c r="A61" s="1"/>
      <c r="B61" s="1"/>
      <c r="C61" s="1"/>
      <c r="D61" s="1" t="s">
        <v>133</v>
      </c>
      <c r="E61" s="1"/>
      <c r="F61" s="1"/>
      <c r="G61" s="1"/>
      <c r="H61" s="1"/>
    </row>
    <row r="62" spans="1:8" x14ac:dyDescent="0.25">
      <c r="A62" s="1"/>
      <c r="B62" s="1"/>
      <c r="C62" s="1"/>
      <c r="D62" s="1">
        <f>F29</f>
        <v>209</v>
      </c>
      <c r="E62" s="1"/>
      <c r="F62" s="1">
        <v>209</v>
      </c>
      <c r="G62" s="1"/>
      <c r="H62" s="1"/>
    </row>
    <row r="63" spans="1:8" x14ac:dyDescent="0.25">
      <c r="A63" s="1"/>
      <c r="B63" s="1"/>
      <c r="C63" s="1"/>
      <c r="D63" s="1" t="s">
        <v>134</v>
      </c>
      <c r="E63" s="1"/>
      <c r="F63" s="1"/>
      <c r="G63" s="1"/>
      <c r="H63" s="1"/>
    </row>
    <row r="64" spans="1:8" x14ac:dyDescent="0.25">
      <c r="A64" s="1"/>
      <c r="B64" s="1"/>
      <c r="C64" s="1"/>
      <c r="D64" s="1">
        <f>F52</f>
        <v>127.28599999999999</v>
      </c>
      <c r="E64" s="1"/>
      <c r="F64" s="1">
        <v>127.28599999999999</v>
      </c>
      <c r="G64" s="1"/>
      <c r="H64" s="1"/>
    </row>
    <row r="65" spans="1:8" x14ac:dyDescent="0.25">
      <c r="A65" s="1"/>
      <c r="B65" s="1"/>
      <c r="C65" s="1"/>
      <c r="D65" s="1" t="s">
        <v>135</v>
      </c>
      <c r="E65" s="1"/>
      <c r="F65" s="1"/>
      <c r="G65" s="1"/>
      <c r="H65" s="1"/>
    </row>
    <row r="66" spans="1:8" x14ac:dyDescent="0.25">
      <c r="A66" s="1"/>
      <c r="B66" s="1"/>
      <c r="C66" s="1"/>
      <c r="D66" s="1" t="s">
        <v>136</v>
      </c>
      <c r="E66" s="1"/>
      <c r="F66" s="1">
        <v>48.6</v>
      </c>
      <c r="G66" s="1"/>
      <c r="H66" s="1"/>
    </row>
    <row r="67" spans="1:8" x14ac:dyDescent="0.25">
      <c r="A67" s="1"/>
      <c r="B67" s="1"/>
      <c r="C67" s="1"/>
      <c r="D67" s="1" t="s">
        <v>137</v>
      </c>
      <c r="E67" s="1"/>
      <c r="F67" s="1">
        <v>44.4</v>
      </c>
      <c r="G67" s="1"/>
      <c r="H67" s="1"/>
    </row>
    <row r="68" spans="1:8" x14ac:dyDescent="0.25">
      <c r="A68" s="1"/>
      <c r="B68" s="1"/>
      <c r="C68" s="1"/>
      <c r="D68" s="1" t="s">
        <v>94</v>
      </c>
      <c r="E68" s="1"/>
      <c r="F68" s="1">
        <v>429.286</v>
      </c>
      <c r="G68" s="1"/>
      <c r="H68" s="1"/>
    </row>
    <row r="69" spans="1:8" x14ac:dyDescent="0.25">
      <c r="A69" s="1">
        <v>14</v>
      </c>
      <c r="B69" s="1" t="s">
        <v>75</v>
      </c>
      <c r="C69" s="1">
        <v>167101101</v>
      </c>
      <c r="D69" s="1" t="s">
        <v>138</v>
      </c>
      <c r="E69" s="1" t="s">
        <v>98</v>
      </c>
      <c r="F69" s="1">
        <v>220.286</v>
      </c>
      <c r="G69" s="1"/>
      <c r="H69" s="1">
        <f>F69*G69</f>
        <v>0</v>
      </c>
    </row>
    <row r="70" spans="1:8" x14ac:dyDescent="0.25">
      <c r="A70" s="1"/>
      <c r="B70" s="1"/>
      <c r="C70" s="1"/>
      <c r="D70" s="1" t="s">
        <v>139</v>
      </c>
      <c r="E70" s="1"/>
      <c r="F70" s="1">
        <v>127.28599999999999</v>
      </c>
      <c r="G70" s="1"/>
      <c r="H70" s="1"/>
    </row>
    <row r="71" spans="1:8" x14ac:dyDescent="0.25">
      <c r="A71" s="1"/>
      <c r="B71" s="1"/>
      <c r="C71" s="1"/>
      <c r="D71" s="1" t="s">
        <v>136</v>
      </c>
      <c r="E71" s="1"/>
      <c r="F71" s="1">
        <v>48.6</v>
      </c>
      <c r="G71" s="1"/>
      <c r="H71" s="1"/>
    </row>
    <row r="72" spans="1:8" x14ac:dyDescent="0.25">
      <c r="A72" s="1"/>
      <c r="B72" s="1"/>
      <c r="C72" s="1"/>
      <c r="D72" s="1" t="s">
        <v>140</v>
      </c>
      <c r="E72" s="1"/>
      <c r="F72" s="1">
        <v>44.4</v>
      </c>
      <c r="G72" s="1"/>
      <c r="H72" s="1"/>
    </row>
    <row r="73" spans="1:8" x14ac:dyDescent="0.25">
      <c r="A73" s="1"/>
      <c r="B73" s="1"/>
      <c r="C73" s="1"/>
      <c r="D73" s="1" t="s">
        <v>94</v>
      </c>
      <c r="E73" s="1"/>
      <c r="F73" s="1">
        <v>220.286</v>
      </c>
      <c r="G73" s="1"/>
      <c r="H73" s="1"/>
    </row>
    <row r="74" spans="1:8" x14ac:dyDescent="0.25">
      <c r="A74" s="1">
        <v>15</v>
      </c>
      <c r="B74" s="1" t="s">
        <v>75</v>
      </c>
      <c r="C74" s="1" t="s">
        <v>141</v>
      </c>
      <c r="D74" s="1" t="s">
        <v>142</v>
      </c>
      <c r="E74" s="1" t="s">
        <v>98</v>
      </c>
      <c r="F74" s="1">
        <v>429.286</v>
      </c>
      <c r="G74" s="1"/>
      <c r="H74" s="1">
        <f>F74*G74</f>
        <v>0</v>
      </c>
    </row>
    <row r="75" spans="1:8" x14ac:dyDescent="0.25">
      <c r="A75" s="1"/>
      <c r="B75" s="1"/>
      <c r="C75" s="1"/>
      <c r="D75" s="1" t="s">
        <v>143</v>
      </c>
      <c r="E75" s="1"/>
      <c r="F75" s="1">
        <v>429.286</v>
      </c>
      <c r="G75" s="1"/>
      <c r="H75" s="1"/>
    </row>
    <row r="76" spans="1:8" x14ac:dyDescent="0.25">
      <c r="A76" s="1">
        <v>16</v>
      </c>
      <c r="B76" s="1" t="s">
        <v>144</v>
      </c>
      <c r="C76" s="1" t="s">
        <v>145</v>
      </c>
      <c r="D76" s="1" t="s">
        <v>146</v>
      </c>
      <c r="E76" s="1" t="s">
        <v>86</v>
      </c>
      <c r="F76" s="1">
        <v>296</v>
      </c>
      <c r="G76" s="1"/>
      <c r="H76" s="1">
        <f>F76*G76</f>
        <v>0</v>
      </c>
    </row>
    <row r="77" spans="1:8" x14ac:dyDescent="0.25">
      <c r="A77" s="1">
        <v>17</v>
      </c>
      <c r="B77" s="1" t="s">
        <v>75</v>
      </c>
      <c r="C77" s="1" t="s">
        <v>147</v>
      </c>
      <c r="D77" s="1" t="s">
        <v>148</v>
      </c>
      <c r="E77" s="1" t="s">
        <v>86</v>
      </c>
      <c r="F77" s="1">
        <v>296</v>
      </c>
      <c r="G77" s="1"/>
      <c r="H77" s="1">
        <f>F77*G77</f>
        <v>0</v>
      </c>
    </row>
    <row r="78" spans="1:8" x14ac:dyDescent="0.25">
      <c r="A78" s="1"/>
      <c r="B78" s="1"/>
      <c r="C78" s="1"/>
      <c r="D78" s="1" t="s">
        <v>149</v>
      </c>
      <c r="E78" s="1"/>
      <c r="F78" s="1"/>
      <c r="G78" s="1"/>
      <c r="H78" s="1"/>
    </row>
    <row r="79" spans="1:8" x14ac:dyDescent="0.25">
      <c r="A79" s="1"/>
      <c r="B79" s="1"/>
      <c r="C79" s="1"/>
      <c r="D79" s="1" t="s">
        <v>150</v>
      </c>
      <c r="E79" s="1"/>
      <c r="F79" s="1">
        <v>296</v>
      </c>
      <c r="G79" s="1"/>
      <c r="H79" s="1"/>
    </row>
    <row r="80" spans="1:8" x14ac:dyDescent="0.25">
      <c r="A80" s="1">
        <v>18</v>
      </c>
      <c r="B80" s="1" t="s">
        <v>144</v>
      </c>
      <c r="C80" s="1" t="s">
        <v>151</v>
      </c>
      <c r="D80" s="1" t="s">
        <v>152</v>
      </c>
      <c r="E80" s="1" t="s">
        <v>86</v>
      </c>
      <c r="F80" s="1">
        <v>296</v>
      </c>
      <c r="G80" s="1"/>
      <c r="H80" s="1">
        <f>F80*G80</f>
        <v>0</v>
      </c>
    </row>
    <row r="81" spans="1:8" x14ac:dyDescent="0.25">
      <c r="A81" s="1">
        <v>19</v>
      </c>
      <c r="B81" s="1" t="s">
        <v>153</v>
      </c>
      <c r="C81" s="1" t="s">
        <v>154</v>
      </c>
      <c r="D81" s="1" t="s">
        <v>155</v>
      </c>
      <c r="E81" s="1" t="s">
        <v>156</v>
      </c>
      <c r="F81" s="1">
        <v>2.2490000000000001</v>
      </c>
      <c r="G81" s="1"/>
      <c r="H81" s="1">
        <f>F81*G81</f>
        <v>0</v>
      </c>
    </row>
    <row r="82" spans="1:8" x14ac:dyDescent="0.25">
      <c r="A82" s="1"/>
      <c r="B82" s="1"/>
      <c r="C82" s="1"/>
      <c r="D82" s="1" t="s">
        <v>157</v>
      </c>
      <c r="E82" s="1"/>
      <c r="F82" s="1">
        <v>4.4399999999999995</v>
      </c>
      <c r="G82" s="1"/>
      <c r="H82" s="1"/>
    </row>
    <row r="83" spans="1:8" x14ac:dyDescent="0.25">
      <c r="A83" s="1">
        <v>20</v>
      </c>
      <c r="B83" s="1" t="s">
        <v>75</v>
      </c>
      <c r="C83" s="1" t="s">
        <v>158</v>
      </c>
      <c r="D83" s="1" t="s">
        <v>159</v>
      </c>
      <c r="E83" s="1" t="s">
        <v>86</v>
      </c>
      <c r="F83" s="1">
        <v>673</v>
      </c>
      <c r="G83" s="1"/>
      <c r="H83" s="1">
        <f>F83*G83</f>
        <v>0</v>
      </c>
    </row>
    <row r="84" spans="1:8" x14ac:dyDescent="0.25">
      <c r="A84" s="1"/>
      <c r="B84" s="1"/>
      <c r="C84" s="1"/>
      <c r="D84" s="1" t="s">
        <v>160</v>
      </c>
      <c r="E84" s="1"/>
      <c r="F84" s="1">
        <v>408</v>
      </c>
      <c r="G84" s="1"/>
      <c r="H84" s="1"/>
    </row>
    <row r="85" spans="1:8" x14ac:dyDescent="0.25">
      <c r="A85" s="1"/>
      <c r="B85" s="1"/>
      <c r="C85" s="1"/>
      <c r="D85" s="1" t="s">
        <v>161</v>
      </c>
      <c r="E85" s="1"/>
      <c r="F85" s="1">
        <v>187</v>
      </c>
      <c r="G85" s="1"/>
      <c r="H85" s="1"/>
    </row>
    <row r="86" spans="1:8" x14ac:dyDescent="0.25">
      <c r="A86" s="1"/>
      <c r="B86" s="1"/>
      <c r="C86" s="1"/>
      <c r="D86" s="1" t="s">
        <v>162</v>
      </c>
      <c r="E86" s="1"/>
      <c r="F86" s="1">
        <v>18</v>
      </c>
      <c r="G86" s="1"/>
      <c r="H86" s="1"/>
    </row>
    <row r="87" spans="1:8" x14ac:dyDescent="0.25">
      <c r="A87" s="1"/>
      <c r="B87" s="1"/>
      <c r="C87" s="1"/>
      <c r="D87" s="1" t="s">
        <v>163</v>
      </c>
      <c r="E87" s="1"/>
      <c r="F87" s="1">
        <v>37.5</v>
      </c>
      <c r="G87" s="1"/>
      <c r="H87" s="1"/>
    </row>
    <row r="88" spans="1:8" x14ac:dyDescent="0.25">
      <c r="A88" s="1"/>
      <c r="B88" s="1"/>
      <c r="C88" s="1"/>
      <c r="D88" s="1" t="s">
        <v>113</v>
      </c>
      <c r="E88" s="1"/>
      <c r="F88" s="1">
        <v>22.5</v>
      </c>
      <c r="G88" s="1"/>
      <c r="H88" s="1"/>
    </row>
    <row r="89" spans="1:8" x14ac:dyDescent="0.25">
      <c r="A89" s="1"/>
      <c r="B89" s="1"/>
      <c r="C89" s="1"/>
      <c r="D89" s="1" t="s">
        <v>94</v>
      </c>
      <c r="E89" s="1"/>
      <c r="F89" s="1">
        <v>673</v>
      </c>
      <c r="G89" s="1"/>
      <c r="H89" s="1"/>
    </row>
    <row r="90" spans="1:8" x14ac:dyDescent="0.25">
      <c r="A90" s="1"/>
      <c r="B90" s="1"/>
      <c r="C90" s="1" t="s">
        <v>65</v>
      </c>
      <c r="D90" s="1" t="s">
        <v>164</v>
      </c>
      <c r="E90" s="1"/>
      <c r="F90" s="1"/>
      <c r="G90" s="1"/>
      <c r="H90" s="1">
        <f>H91+H94+H96</f>
        <v>0</v>
      </c>
    </row>
    <row r="91" spans="1:8" x14ac:dyDescent="0.25">
      <c r="A91" s="1">
        <v>21</v>
      </c>
      <c r="B91" s="1" t="s">
        <v>165</v>
      </c>
      <c r="C91" s="1" t="s">
        <v>166</v>
      </c>
      <c r="D91" s="1" t="s">
        <v>167</v>
      </c>
      <c r="E91" s="1" t="s">
        <v>110</v>
      </c>
      <c r="F91" s="1">
        <v>30</v>
      </c>
      <c r="G91" s="1"/>
      <c r="H91" s="1">
        <f>F91*G91</f>
        <v>0</v>
      </c>
    </row>
    <row r="92" spans="1:8" x14ac:dyDescent="0.25">
      <c r="A92" s="1"/>
      <c r="B92" s="1"/>
      <c r="C92" s="1"/>
      <c r="D92" s="1" t="s">
        <v>168</v>
      </c>
      <c r="E92" s="1"/>
      <c r="F92" s="1"/>
      <c r="G92" s="1"/>
      <c r="H92" s="1"/>
    </row>
    <row r="93" spans="1:8" x14ac:dyDescent="0.25">
      <c r="A93" s="1"/>
      <c r="B93" s="1"/>
      <c r="C93" s="1"/>
      <c r="D93" s="1">
        <v>30</v>
      </c>
      <c r="E93" s="1"/>
      <c r="F93" s="1">
        <v>30</v>
      </c>
      <c r="G93" s="1"/>
      <c r="H93" s="1"/>
    </row>
    <row r="94" spans="1:8" x14ac:dyDescent="0.25">
      <c r="A94" s="1">
        <v>22</v>
      </c>
      <c r="B94" s="1" t="s">
        <v>165</v>
      </c>
      <c r="C94" s="1" t="s">
        <v>169</v>
      </c>
      <c r="D94" s="1" t="s">
        <v>170</v>
      </c>
      <c r="E94" s="1" t="s">
        <v>110</v>
      </c>
      <c r="F94" s="1">
        <v>30</v>
      </c>
      <c r="G94" s="1"/>
      <c r="H94" s="1">
        <f>F94*G94</f>
        <v>0</v>
      </c>
    </row>
    <row r="95" spans="1:8" x14ac:dyDescent="0.25">
      <c r="A95" s="1"/>
      <c r="B95" s="1"/>
      <c r="C95" s="1"/>
      <c r="D95" s="1" t="s">
        <v>171</v>
      </c>
      <c r="E95" s="1"/>
      <c r="F95" s="1"/>
      <c r="G95" s="1"/>
      <c r="H95" s="1"/>
    </row>
    <row r="96" spans="1:8" x14ac:dyDescent="0.25">
      <c r="A96" s="1">
        <v>23</v>
      </c>
      <c r="B96" s="1" t="s">
        <v>165</v>
      </c>
      <c r="C96" s="1" t="s">
        <v>172</v>
      </c>
      <c r="D96" s="1" t="s">
        <v>173</v>
      </c>
      <c r="E96" s="1" t="s">
        <v>110</v>
      </c>
      <c r="F96" s="1">
        <v>6</v>
      </c>
      <c r="G96" s="1"/>
      <c r="H96" s="1">
        <f>F96*G96</f>
        <v>0</v>
      </c>
    </row>
    <row r="97" spans="1:8" x14ac:dyDescent="0.25">
      <c r="A97" s="1"/>
      <c r="B97" s="1"/>
      <c r="C97" s="1"/>
      <c r="D97" s="1" t="s">
        <v>174</v>
      </c>
      <c r="E97" s="1"/>
      <c r="F97" s="1"/>
      <c r="G97" s="1"/>
      <c r="H97" s="1"/>
    </row>
    <row r="98" spans="1:8" x14ac:dyDescent="0.25">
      <c r="A98" s="1"/>
      <c r="B98" s="1"/>
      <c r="C98" s="1"/>
      <c r="D98" s="1">
        <v>6</v>
      </c>
      <c r="E98" s="1"/>
      <c r="F98" s="1">
        <v>6</v>
      </c>
      <c r="G98" s="1"/>
      <c r="H98" s="1"/>
    </row>
    <row r="99" spans="1:8" x14ac:dyDescent="0.25">
      <c r="A99" s="1"/>
      <c r="B99" s="1"/>
      <c r="C99" s="1" t="s">
        <v>67</v>
      </c>
      <c r="D99" s="1" t="s">
        <v>175</v>
      </c>
      <c r="E99" s="1"/>
      <c r="F99" s="1"/>
      <c r="G99" s="1"/>
      <c r="H99" s="1">
        <f>H100</f>
        <v>0</v>
      </c>
    </row>
    <row r="100" spans="1:8" x14ac:dyDescent="0.25">
      <c r="A100" s="1">
        <v>24</v>
      </c>
      <c r="B100" s="1" t="s">
        <v>83</v>
      </c>
      <c r="C100" s="1" t="s">
        <v>176</v>
      </c>
      <c r="D100" s="1" t="s">
        <v>177</v>
      </c>
      <c r="E100" s="1" t="s">
        <v>86</v>
      </c>
      <c r="F100" s="1">
        <v>426</v>
      </c>
      <c r="G100" s="1"/>
      <c r="H100" s="1">
        <f>F100*G100</f>
        <v>0</v>
      </c>
    </row>
    <row r="101" spans="1:8" ht="15.75" customHeight="1" x14ac:dyDescent="0.25">
      <c r="A101" s="1"/>
      <c r="B101" s="1"/>
      <c r="C101" s="1"/>
      <c r="D101" s="1" t="s">
        <v>178</v>
      </c>
      <c r="E101" s="1"/>
      <c r="F101" s="1"/>
      <c r="G101" s="1"/>
      <c r="H101" s="1"/>
    </row>
    <row r="102" spans="1:8" x14ac:dyDescent="0.25">
      <c r="A102" s="1"/>
      <c r="B102" s="1"/>
      <c r="C102" s="1"/>
      <c r="D102" s="1" t="s">
        <v>160</v>
      </c>
      <c r="E102" s="1"/>
      <c r="F102" s="1">
        <v>408</v>
      </c>
      <c r="G102" s="1"/>
      <c r="H102" s="1"/>
    </row>
    <row r="103" spans="1:8" x14ac:dyDescent="0.25">
      <c r="A103" s="1"/>
      <c r="B103" s="1"/>
      <c r="C103" s="1"/>
      <c r="D103" s="1" t="s">
        <v>179</v>
      </c>
      <c r="E103" s="1"/>
      <c r="F103" s="1">
        <v>18</v>
      </c>
      <c r="G103" s="1"/>
      <c r="H103" s="1"/>
    </row>
    <row r="104" spans="1:8" x14ac:dyDescent="0.25">
      <c r="A104" s="1"/>
      <c r="B104" s="1"/>
      <c r="C104" s="1"/>
      <c r="D104" s="1" t="s">
        <v>94</v>
      </c>
      <c r="E104" s="1"/>
      <c r="F104" s="1">
        <v>426</v>
      </c>
      <c r="G104" s="1"/>
      <c r="H104" s="1"/>
    </row>
    <row r="105" spans="1:8" x14ac:dyDescent="0.25">
      <c r="A105" s="1"/>
      <c r="B105" s="1"/>
      <c r="C105" s="1" t="s">
        <v>68</v>
      </c>
      <c r="D105" s="1" t="s">
        <v>180</v>
      </c>
      <c r="E105" s="1"/>
      <c r="F105" s="1"/>
      <c r="G105" s="1"/>
      <c r="H105" s="1">
        <f>H106+H112+H119+H122+H124+H125+H126+H129+H131+H132+H133+H139+H141+H143+H145+H149+H150+H151+H152+H154</f>
        <v>0</v>
      </c>
    </row>
    <row r="106" spans="1:8" x14ac:dyDescent="0.25">
      <c r="A106" s="1">
        <v>25</v>
      </c>
      <c r="B106" s="1" t="s">
        <v>83</v>
      </c>
      <c r="C106" s="1" t="s">
        <v>181</v>
      </c>
      <c r="D106" s="1" t="s">
        <v>182</v>
      </c>
      <c r="E106" s="1" t="s">
        <v>86</v>
      </c>
      <c r="F106" s="1">
        <v>463.5</v>
      </c>
      <c r="G106" s="1"/>
      <c r="H106" s="1">
        <f>F106*G106</f>
        <v>0</v>
      </c>
    </row>
    <row r="107" spans="1:8" x14ac:dyDescent="0.25">
      <c r="A107" s="1"/>
      <c r="B107" s="1"/>
      <c r="C107" s="1"/>
      <c r="D107" s="1" t="s">
        <v>183</v>
      </c>
      <c r="E107" s="1"/>
      <c r="F107" s="1"/>
      <c r="G107" s="1"/>
      <c r="H107" s="1"/>
    </row>
    <row r="108" spans="1:8" x14ac:dyDescent="0.25">
      <c r="A108" s="1"/>
      <c r="B108" s="1"/>
      <c r="C108" s="1"/>
      <c r="D108" s="1" t="s">
        <v>160</v>
      </c>
      <c r="E108" s="1"/>
      <c r="F108" s="1">
        <v>408</v>
      </c>
      <c r="G108" s="1"/>
      <c r="H108" s="1"/>
    </row>
    <row r="109" spans="1:8" x14ac:dyDescent="0.25">
      <c r="A109" s="1"/>
      <c r="B109" s="1"/>
      <c r="C109" s="1"/>
      <c r="D109" s="1" t="s">
        <v>179</v>
      </c>
      <c r="E109" s="1"/>
      <c r="F109" s="1">
        <v>18</v>
      </c>
      <c r="G109" s="1"/>
      <c r="H109" s="1"/>
    </row>
    <row r="110" spans="1:8" x14ac:dyDescent="0.25">
      <c r="A110" s="1"/>
      <c r="B110" s="1"/>
      <c r="C110" s="1"/>
      <c r="D110" s="1" t="s">
        <v>163</v>
      </c>
      <c r="E110" s="1"/>
      <c r="F110" s="1">
        <v>37.5</v>
      </c>
      <c r="G110" s="1"/>
      <c r="H110" s="1"/>
    </row>
    <row r="111" spans="1:8" ht="15.75" customHeight="1" x14ac:dyDescent="0.25">
      <c r="A111" s="1"/>
      <c r="B111" s="1"/>
      <c r="C111" s="1"/>
      <c r="D111" s="1" t="s">
        <v>94</v>
      </c>
      <c r="E111" s="1"/>
      <c r="F111" s="1">
        <v>463.5</v>
      </c>
      <c r="G111" s="1"/>
      <c r="H111" s="1"/>
    </row>
    <row r="112" spans="1:8" x14ac:dyDescent="0.25">
      <c r="A112" s="1">
        <v>26</v>
      </c>
      <c r="B112" s="1" t="s">
        <v>83</v>
      </c>
      <c r="C112" s="1" t="s">
        <v>184</v>
      </c>
      <c r="D112" s="1" t="s">
        <v>185</v>
      </c>
      <c r="E112" s="1" t="s">
        <v>86</v>
      </c>
      <c r="F112" s="1">
        <v>613</v>
      </c>
      <c r="G112" s="1"/>
      <c r="H112" s="1">
        <f>F112*G112</f>
        <v>0</v>
      </c>
    </row>
    <row r="113" spans="1:8" x14ac:dyDescent="0.25">
      <c r="A113" s="1"/>
      <c r="B113" s="1"/>
      <c r="C113" s="1"/>
      <c r="D113" s="1" t="s">
        <v>186</v>
      </c>
      <c r="E113" s="1"/>
      <c r="F113" s="1"/>
      <c r="G113" s="1"/>
      <c r="H113" s="1"/>
    </row>
    <row r="114" spans="1:8" x14ac:dyDescent="0.25">
      <c r="A114" s="1"/>
      <c r="B114" s="1"/>
      <c r="C114" s="1"/>
      <c r="D114" s="1" t="s">
        <v>183</v>
      </c>
      <c r="E114" s="1"/>
      <c r="F114" s="1"/>
      <c r="G114" s="1"/>
      <c r="H114" s="1"/>
    </row>
    <row r="115" spans="1:8" x14ac:dyDescent="0.25">
      <c r="A115" s="1"/>
      <c r="B115" s="1"/>
      <c r="C115" s="1"/>
      <c r="D115" s="1" t="s">
        <v>160</v>
      </c>
      <c r="E115" s="1"/>
      <c r="F115" s="1">
        <v>408</v>
      </c>
      <c r="G115" s="1"/>
      <c r="H115" s="1"/>
    </row>
    <row r="116" spans="1:8" x14ac:dyDescent="0.25">
      <c r="A116" s="1"/>
      <c r="B116" s="1"/>
      <c r="C116" s="1"/>
      <c r="D116" s="1" t="s">
        <v>161</v>
      </c>
      <c r="E116" s="1"/>
      <c r="F116" s="1">
        <v>187</v>
      </c>
      <c r="G116" s="1"/>
      <c r="H116" s="1"/>
    </row>
    <row r="117" spans="1:8" x14ac:dyDescent="0.25">
      <c r="A117" s="1"/>
      <c r="B117" s="1"/>
      <c r="C117" s="1"/>
      <c r="D117" s="1" t="s">
        <v>162</v>
      </c>
      <c r="E117" s="1"/>
      <c r="F117" s="1">
        <v>18</v>
      </c>
      <c r="G117" s="1"/>
      <c r="H117" s="1"/>
    </row>
    <row r="118" spans="1:8" x14ac:dyDescent="0.25">
      <c r="A118" s="1"/>
      <c r="B118" s="1"/>
      <c r="C118" s="1"/>
      <c r="D118" s="1" t="s">
        <v>94</v>
      </c>
      <c r="E118" s="1"/>
      <c r="F118" s="1">
        <v>613</v>
      </c>
      <c r="G118" s="1"/>
      <c r="H118" s="1"/>
    </row>
    <row r="119" spans="1:8" x14ac:dyDescent="0.25">
      <c r="A119" s="1">
        <v>27</v>
      </c>
      <c r="B119" s="1" t="s">
        <v>83</v>
      </c>
      <c r="C119" s="1" t="s">
        <v>187</v>
      </c>
      <c r="D119" s="1" t="s">
        <v>188</v>
      </c>
      <c r="E119" s="1" t="s">
        <v>86</v>
      </c>
      <c r="F119" s="1">
        <v>22.5</v>
      </c>
      <c r="G119" s="1"/>
      <c r="H119" s="1">
        <f>F119*G119</f>
        <v>0</v>
      </c>
    </row>
    <row r="120" spans="1:8" x14ac:dyDescent="0.25">
      <c r="A120" s="1"/>
      <c r="B120" s="1"/>
      <c r="C120" s="1"/>
      <c r="D120" s="1" t="s">
        <v>183</v>
      </c>
      <c r="E120" s="1"/>
      <c r="F120" s="1"/>
      <c r="G120" s="1"/>
      <c r="H120" s="1"/>
    </row>
    <row r="121" spans="1:8" x14ac:dyDescent="0.25">
      <c r="A121" s="1"/>
      <c r="B121" s="1"/>
      <c r="C121" s="1"/>
      <c r="D121" s="1" t="s">
        <v>113</v>
      </c>
      <c r="E121" s="1"/>
      <c r="F121" s="1">
        <v>22.5</v>
      </c>
      <c r="G121" s="1"/>
      <c r="H121" s="1"/>
    </row>
    <row r="122" spans="1:8" x14ac:dyDescent="0.25">
      <c r="A122" s="1">
        <v>28</v>
      </c>
      <c r="B122" s="1" t="s">
        <v>83</v>
      </c>
      <c r="C122" s="1" t="s">
        <v>189</v>
      </c>
      <c r="D122" s="1" t="s">
        <v>190</v>
      </c>
      <c r="E122" s="1" t="s">
        <v>86</v>
      </c>
      <c r="F122" s="1">
        <v>37.5</v>
      </c>
      <c r="G122" s="1"/>
      <c r="H122" s="1">
        <f>F122*G122</f>
        <v>0</v>
      </c>
    </row>
    <row r="123" spans="1:8" x14ac:dyDescent="0.25">
      <c r="A123" s="1"/>
      <c r="B123" s="1"/>
      <c r="C123" s="1"/>
      <c r="D123" s="1" t="s">
        <v>191</v>
      </c>
      <c r="E123" s="1"/>
      <c r="F123" s="1">
        <v>37.5</v>
      </c>
      <c r="G123" s="1"/>
      <c r="H123" s="1"/>
    </row>
    <row r="124" spans="1:8" x14ac:dyDescent="0.25">
      <c r="A124" s="1">
        <v>29</v>
      </c>
      <c r="B124" s="1" t="s">
        <v>192</v>
      </c>
      <c r="C124" s="1" t="s">
        <v>193</v>
      </c>
      <c r="D124" s="1" t="s">
        <v>194</v>
      </c>
      <c r="E124" s="1" t="s">
        <v>110</v>
      </c>
      <c r="F124" s="1">
        <v>4</v>
      </c>
      <c r="G124" s="1"/>
      <c r="H124" s="1">
        <f>F124*G124</f>
        <v>0</v>
      </c>
    </row>
    <row r="125" spans="1:8" x14ac:dyDescent="0.25">
      <c r="A125" s="1">
        <v>30</v>
      </c>
      <c r="B125" s="1" t="s">
        <v>195</v>
      </c>
      <c r="C125" s="1" t="s">
        <v>196</v>
      </c>
      <c r="D125" s="1" t="s">
        <v>197</v>
      </c>
      <c r="E125" s="1" t="s">
        <v>86</v>
      </c>
      <c r="F125" s="1">
        <v>1.7</v>
      </c>
      <c r="G125" s="1"/>
      <c r="H125" s="1">
        <f>F125*G125</f>
        <v>0</v>
      </c>
    </row>
    <row r="126" spans="1:8" x14ac:dyDescent="0.25">
      <c r="A126" s="1">
        <v>31</v>
      </c>
      <c r="B126" s="1" t="s">
        <v>83</v>
      </c>
      <c r="C126" s="1" t="s">
        <v>198</v>
      </c>
      <c r="D126" s="1" t="s">
        <v>199</v>
      </c>
      <c r="E126" s="1" t="s">
        <v>86</v>
      </c>
      <c r="F126" s="1">
        <v>187</v>
      </c>
      <c r="G126" s="1"/>
      <c r="H126" s="1">
        <f>F126*G126</f>
        <v>0</v>
      </c>
    </row>
    <row r="127" spans="1:8" x14ac:dyDescent="0.25">
      <c r="A127" s="1"/>
      <c r="B127" s="1"/>
      <c r="C127" s="1"/>
      <c r="D127" s="1" t="s">
        <v>200</v>
      </c>
      <c r="E127" s="1"/>
      <c r="F127" s="1"/>
      <c r="G127" s="1"/>
      <c r="H127" s="1"/>
    </row>
    <row r="128" spans="1:8" x14ac:dyDescent="0.25">
      <c r="A128" s="1"/>
      <c r="B128" s="1"/>
      <c r="C128" s="1"/>
      <c r="D128" s="1" t="s">
        <v>161</v>
      </c>
      <c r="E128" s="1"/>
      <c r="F128" s="1">
        <v>187</v>
      </c>
      <c r="G128" s="1"/>
      <c r="H128" s="1"/>
    </row>
    <row r="129" spans="1:8" x14ac:dyDescent="0.25">
      <c r="A129" s="1">
        <v>32</v>
      </c>
      <c r="B129" s="1" t="s">
        <v>83</v>
      </c>
      <c r="C129" s="1" t="s">
        <v>201</v>
      </c>
      <c r="D129" s="1" t="s">
        <v>202</v>
      </c>
      <c r="E129" s="1" t="s">
        <v>86</v>
      </c>
      <c r="F129" s="1">
        <v>25.5</v>
      </c>
      <c r="G129" s="1"/>
      <c r="H129" s="1">
        <f>F129*G129</f>
        <v>0</v>
      </c>
    </row>
    <row r="130" spans="1:8" x14ac:dyDescent="0.25">
      <c r="A130" s="1"/>
      <c r="B130" s="1"/>
      <c r="C130" s="1"/>
      <c r="D130" s="1" t="s">
        <v>203</v>
      </c>
      <c r="E130" s="1"/>
      <c r="F130" s="1">
        <v>25.5</v>
      </c>
      <c r="G130" s="1"/>
      <c r="H130" s="1"/>
    </row>
    <row r="131" spans="1:8" x14ac:dyDescent="0.25">
      <c r="A131" s="1">
        <v>33</v>
      </c>
      <c r="B131" s="1" t="s">
        <v>83</v>
      </c>
      <c r="C131" s="1" t="s">
        <v>204</v>
      </c>
      <c r="D131" s="1" t="s">
        <v>205</v>
      </c>
      <c r="E131" s="1" t="s">
        <v>86</v>
      </c>
      <c r="F131" s="1">
        <v>30</v>
      </c>
      <c r="G131" s="1"/>
      <c r="H131" s="1">
        <f>F131*G131</f>
        <v>0</v>
      </c>
    </row>
    <row r="132" spans="1:8" x14ac:dyDescent="0.25">
      <c r="A132" s="1">
        <v>34</v>
      </c>
      <c r="B132" s="1" t="s">
        <v>83</v>
      </c>
      <c r="C132" s="1" t="s">
        <v>206</v>
      </c>
      <c r="D132" s="1" t="s">
        <v>207</v>
      </c>
      <c r="E132" s="1" t="s">
        <v>86</v>
      </c>
      <c r="F132" s="1">
        <v>25.5</v>
      </c>
      <c r="G132" s="1"/>
      <c r="H132" s="1">
        <f>F132*G132</f>
        <v>0</v>
      </c>
    </row>
    <row r="133" spans="1:8" x14ac:dyDescent="0.25">
      <c r="A133" s="1">
        <v>35</v>
      </c>
      <c r="B133" s="1" t="s">
        <v>83</v>
      </c>
      <c r="C133" s="1" t="s">
        <v>208</v>
      </c>
      <c r="D133" s="1" t="s">
        <v>209</v>
      </c>
      <c r="E133" s="1" t="s">
        <v>86</v>
      </c>
      <c r="F133" s="1">
        <v>217</v>
      </c>
      <c r="G133" s="1"/>
      <c r="H133" s="1">
        <f>F133*G133</f>
        <v>0</v>
      </c>
    </row>
    <row r="134" spans="1:8" x14ac:dyDescent="0.25">
      <c r="A134" s="1"/>
      <c r="B134" s="1"/>
      <c r="C134" s="1"/>
      <c r="D134" s="1" t="s">
        <v>210</v>
      </c>
      <c r="E134" s="1"/>
      <c r="F134" s="1"/>
      <c r="G134" s="1"/>
      <c r="H134" s="1"/>
    </row>
    <row r="135" spans="1:8" x14ac:dyDescent="0.25">
      <c r="A135" s="1"/>
      <c r="B135" s="1"/>
      <c r="C135" s="1"/>
      <c r="D135" s="1" t="s">
        <v>161</v>
      </c>
      <c r="E135" s="1"/>
      <c r="F135" s="1">
        <v>187</v>
      </c>
      <c r="G135" s="1"/>
      <c r="H135" s="1"/>
    </row>
    <row r="136" spans="1:8" x14ac:dyDescent="0.25">
      <c r="A136" s="1"/>
      <c r="B136" s="1"/>
      <c r="C136" s="1"/>
      <c r="D136" s="1" t="s">
        <v>113</v>
      </c>
      <c r="E136" s="1"/>
      <c r="F136" s="1">
        <v>22.5</v>
      </c>
      <c r="G136" s="1"/>
      <c r="H136" s="1"/>
    </row>
    <row r="137" spans="1:8" x14ac:dyDescent="0.25">
      <c r="A137" s="1"/>
      <c r="B137" s="1"/>
      <c r="C137" s="1"/>
      <c r="D137" s="1" t="s">
        <v>211</v>
      </c>
      <c r="E137" s="1"/>
      <c r="F137" s="1">
        <v>7.5</v>
      </c>
      <c r="G137" s="1"/>
      <c r="H137" s="1"/>
    </row>
    <row r="138" spans="1:8" x14ac:dyDescent="0.25">
      <c r="A138" s="1"/>
      <c r="B138" s="1"/>
      <c r="C138" s="1"/>
      <c r="D138" s="1" t="s">
        <v>94</v>
      </c>
      <c r="E138" s="1"/>
      <c r="F138" s="1">
        <v>217</v>
      </c>
      <c r="G138" s="1"/>
      <c r="H138" s="1"/>
    </row>
    <row r="139" spans="1:8" x14ac:dyDescent="0.25">
      <c r="A139" s="1">
        <v>36</v>
      </c>
      <c r="B139" s="1" t="s">
        <v>212</v>
      </c>
      <c r="C139" s="1" t="s">
        <v>213</v>
      </c>
      <c r="D139" s="1" t="s">
        <v>214</v>
      </c>
      <c r="E139" s="1" t="s">
        <v>215</v>
      </c>
      <c r="F139" s="1">
        <v>53.2</v>
      </c>
      <c r="G139" s="1"/>
      <c r="H139" s="1">
        <f>F139*G139</f>
        <v>0</v>
      </c>
    </row>
    <row r="140" spans="1:8" x14ac:dyDescent="0.25">
      <c r="A140" s="1"/>
      <c r="B140" s="1"/>
      <c r="C140" s="1"/>
      <c r="D140" s="1" t="s">
        <v>216</v>
      </c>
      <c r="E140" s="1"/>
      <c r="F140" s="1">
        <v>53.2</v>
      </c>
      <c r="G140" s="1"/>
      <c r="H140" s="1"/>
    </row>
    <row r="141" spans="1:8" x14ac:dyDescent="0.25">
      <c r="A141" s="1">
        <v>37</v>
      </c>
      <c r="B141" s="1" t="s">
        <v>83</v>
      </c>
      <c r="C141" s="1" t="s">
        <v>217</v>
      </c>
      <c r="D141" s="1" t="s">
        <v>218</v>
      </c>
      <c r="E141" s="1" t="s">
        <v>86</v>
      </c>
      <c r="F141" s="1">
        <v>8.5</v>
      </c>
      <c r="G141" s="1"/>
      <c r="H141" s="1">
        <f>F141*G141</f>
        <v>0</v>
      </c>
    </row>
    <row r="142" spans="1:8" x14ac:dyDescent="0.25">
      <c r="A142" s="1"/>
      <c r="B142" s="1"/>
      <c r="C142" s="1"/>
      <c r="D142" s="1" t="s">
        <v>219</v>
      </c>
      <c r="E142" s="1"/>
      <c r="F142" s="1">
        <v>8.5</v>
      </c>
      <c r="G142" s="1"/>
      <c r="H142" s="1"/>
    </row>
    <row r="143" spans="1:8" x14ac:dyDescent="0.25">
      <c r="A143" s="1">
        <v>38</v>
      </c>
      <c r="B143" s="1" t="s">
        <v>220</v>
      </c>
      <c r="C143" s="1" t="s">
        <v>221</v>
      </c>
      <c r="D143" s="1" t="s">
        <v>222</v>
      </c>
      <c r="E143" s="1" t="s">
        <v>86</v>
      </c>
      <c r="F143" s="1">
        <v>8.7550000000000008</v>
      </c>
      <c r="G143" s="1"/>
      <c r="H143" s="1">
        <f>F143*G143</f>
        <v>0</v>
      </c>
    </row>
    <row r="144" spans="1:8" x14ac:dyDescent="0.25">
      <c r="A144" s="1"/>
      <c r="B144" s="1"/>
      <c r="C144" s="1"/>
      <c r="D144" s="1" t="s">
        <v>223</v>
      </c>
      <c r="E144" s="1"/>
      <c r="F144" s="1">
        <v>8.7550000000000008</v>
      </c>
      <c r="G144" s="1"/>
      <c r="H144" s="1"/>
    </row>
    <row r="145" spans="1:8" x14ac:dyDescent="0.25">
      <c r="A145" s="1">
        <v>39</v>
      </c>
      <c r="B145" s="1" t="s">
        <v>83</v>
      </c>
      <c r="C145" s="1" t="s">
        <v>224</v>
      </c>
      <c r="D145" s="1" t="s">
        <v>225</v>
      </c>
      <c r="E145" s="1" t="s">
        <v>86</v>
      </c>
      <c r="F145" s="1">
        <v>331.5</v>
      </c>
      <c r="G145" s="1"/>
      <c r="H145" s="1">
        <f>F145*G145</f>
        <v>0</v>
      </c>
    </row>
    <row r="146" spans="1:8" x14ac:dyDescent="0.25">
      <c r="A146" s="1"/>
      <c r="B146" s="1"/>
      <c r="C146" s="1"/>
      <c r="D146" s="1" t="s">
        <v>226</v>
      </c>
      <c r="E146" s="1"/>
      <c r="F146" s="1">
        <v>322</v>
      </c>
      <c r="G146" s="1"/>
      <c r="H146" s="1"/>
    </row>
    <row r="147" spans="1:8" x14ac:dyDescent="0.25">
      <c r="A147" s="1"/>
      <c r="B147" s="1"/>
      <c r="C147" s="1"/>
      <c r="D147" s="1" t="s">
        <v>227</v>
      </c>
      <c r="E147" s="1"/>
      <c r="F147" s="1">
        <v>9.5</v>
      </c>
      <c r="G147" s="1"/>
      <c r="H147" s="1"/>
    </row>
    <row r="148" spans="1:8" x14ac:dyDescent="0.25">
      <c r="A148" s="1"/>
      <c r="B148" s="1"/>
      <c r="C148" s="1"/>
      <c r="D148" s="1" t="s">
        <v>94</v>
      </c>
      <c r="E148" s="1"/>
      <c r="F148" s="1">
        <v>331.5</v>
      </c>
      <c r="G148" s="1"/>
      <c r="H148" s="1"/>
    </row>
    <row r="149" spans="1:8" x14ac:dyDescent="0.25">
      <c r="A149" s="1">
        <v>40</v>
      </c>
      <c r="B149" s="1" t="s">
        <v>220</v>
      </c>
      <c r="C149" s="1">
        <v>592450320</v>
      </c>
      <c r="D149" s="1" t="s">
        <v>228</v>
      </c>
      <c r="E149" s="1" t="s">
        <v>86</v>
      </c>
      <c r="F149" s="1">
        <v>334.815</v>
      </c>
      <c r="G149" s="1"/>
      <c r="H149" s="1">
        <f>F149*G149</f>
        <v>0</v>
      </c>
    </row>
    <row r="150" spans="1:8" x14ac:dyDescent="0.25">
      <c r="A150" s="1">
        <v>41</v>
      </c>
      <c r="B150" s="1" t="s">
        <v>83</v>
      </c>
      <c r="C150" s="1">
        <v>596412121</v>
      </c>
      <c r="D150" s="1" t="s">
        <v>229</v>
      </c>
      <c r="E150" s="1" t="s">
        <v>86</v>
      </c>
      <c r="F150" s="1">
        <v>86</v>
      </c>
      <c r="G150" s="1"/>
      <c r="H150" s="1">
        <f>F150*G150</f>
        <v>0</v>
      </c>
    </row>
    <row r="151" spans="1:8" x14ac:dyDescent="0.25">
      <c r="A151" s="1">
        <v>42</v>
      </c>
      <c r="B151" s="1" t="s">
        <v>220</v>
      </c>
      <c r="C151" s="1" t="s">
        <v>230</v>
      </c>
      <c r="D151" s="1" t="s">
        <v>231</v>
      </c>
      <c r="E151" s="1" t="s">
        <v>86</v>
      </c>
      <c r="F151" s="1">
        <v>88.58</v>
      </c>
      <c r="G151" s="1"/>
      <c r="H151" s="1">
        <f>F151*G151</f>
        <v>0</v>
      </c>
    </row>
    <row r="152" spans="1:8" ht="23.25" customHeight="1" x14ac:dyDescent="0.25">
      <c r="A152" s="1">
        <v>43</v>
      </c>
      <c r="B152" s="1" t="s">
        <v>83</v>
      </c>
      <c r="C152" s="1" t="s">
        <v>232</v>
      </c>
      <c r="D152" s="1" t="s">
        <v>233</v>
      </c>
      <c r="E152" s="1" t="s">
        <v>86</v>
      </c>
      <c r="F152" s="1">
        <v>86</v>
      </c>
      <c r="G152" s="1"/>
      <c r="H152" s="1">
        <f>F152*G152</f>
        <v>0</v>
      </c>
    </row>
    <row r="153" spans="1:8" x14ac:dyDescent="0.25">
      <c r="A153" s="1"/>
      <c r="B153" s="1"/>
      <c r="C153" s="1"/>
      <c r="D153" s="1" t="s">
        <v>234</v>
      </c>
      <c r="E153" s="1"/>
      <c r="F153" s="1"/>
      <c r="G153" s="1"/>
      <c r="H153" s="1"/>
    </row>
    <row r="154" spans="1:8" x14ac:dyDescent="0.25">
      <c r="A154" s="1">
        <v>44</v>
      </c>
      <c r="B154" s="1" t="s">
        <v>83</v>
      </c>
      <c r="C154" s="1" t="s">
        <v>235</v>
      </c>
      <c r="D154" s="1" t="s">
        <v>236</v>
      </c>
      <c r="E154" s="1" t="s">
        <v>86</v>
      </c>
      <c r="F154" s="1">
        <v>217</v>
      </c>
      <c r="G154" s="1"/>
      <c r="H154" s="1">
        <f>F154*G154</f>
        <v>0</v>
      </c>
    </row>
    <row r="155" spans="1:8" x14ac:dyDescent="0.25">
      <c r="A155" s="1"/>
      <c r="B155" s="1"/>
      <c r="C155" s="1"/>
      <c r="D155" s="1" t="s">
        <v>161</v>
      </c>
      <c r="E155" s="1"/>
      <c r="F155" s="1">
        <v>187</v>
      </c>
      <c r="G155" s="1"/>
      <c r="H155" s="1"/>
    </row>
    <row r="156" spans="1:8" x14ac:dyDescent="0.25">
      <c r="A156" s="1"/>
      <c r="B156" s="1"/>
      <c r="C156" s="1"/>
      <c r="D156" s="1" t="s">
        <v>113</v>
      </c>
      <c r="E156" s="1"/>
      <c r="F156" s="1">
        <v>22.5</v>
      </c>
      <c r="G156" s="1"/>
      <c r="H156" s="1"/>
    </row>
    <row r="157" spans="1:8" x14ac:dyDescent="0.25">
      <c r="A157" s="1"/>
      <c r="B157" s="1"/>
      <c r="C157" s="1"/>
      <c r="D157" s="1" t="s">
        <v>211</v>
      </c>
      <c r="E157" s="1"/>
      <c r="F157" s="1">
        <v>7.5</v>
      </c>
      <c r="G157" s="1"/>
      <c r="H157" s="1"/>
    </row>
    <row r="158" spans="1:8" x14ac:dyDescent="0.25">
      <c r="A158" s="1"/>
      <c r="B158" s="1"/>
      <c r="C158" s="1"/>
      <c r="D158" s="1" t="s">
        <v>94</v>
      </c>
      <c r="E158" s="1"/>
      <c r="F158" s="1">
        <v>217</v>
      </c>
      <c r="G158" s="1"/>
      <c r="H158" s="1"/>
    </row>
    <row r="159" spans="1:8" x14ac:dyDescent="0.25">
      <c r="A159" s="1"/>
      <c r="B159" s="1"/>
      <c r="C159" s="1" t="s">
        <v>237</v>
      </c>
      <c r="D159" s="1" t="s">
        <v>238</v>
      </c>
      <c r="E159" s="1"/>
      <c r="F159" s="1"/>
      <c r="G159" s="1"/>
      <c r="H159" s="1">
        <f>H160+H162+H166+H167+H168+H170+H171+H174+H176+H178+H179+H181+H183+H189+H190+H192+H194</f>
        <v>0</v>
      </c>
    </row>
    <row r="160" spans="1:8" x14ac:dyDescent="0.25">
      <c r="A160" s="1">
        <v>45</v>
      </c>
      <c r="B160" s="1" t="s">
        <v>83</v>
      </c>
      <c r="C160" s="1" t="s">
        <v>239</v>
      </c>
      <c r="D160" s="1" t="s">
        <v>240</v>
      </c>
      <c r="E160" s="1" t="s">
        <v>78</v>
      </c>
      <c r="F160" s="1">
        <v>1</v>
      </c>
      <c r="G160" s="1"/>
      <c r="H160" s="1">
        <f>F160*G160</f>
        <v>0</v>
      </c>
    </row>
    <row r="161" spans="1:8" x14ac:dyDescent="0.25">
      <c r="A161" s="1"/>
      <c r="B161" s="1"/>
      <c r="C161" s="1"/>
      <c r="D161" s="1" t="s">
        <v>241</v>
      </c>
      <c r="E161" s="1"/>
      <c r="F161" s="1">
        <v>1</v>
      </c>
      <c r="G161" s="1"/>
      <c r="H161" s="1"/>
    </row>
    <row r="162" spans="1:8" x14ac:dyDescent="0.25">
      <c r="A162" s="1">
        <v>46</v>
      </c>
      <c r="B162" s="1" t="s">
        <v>83</v>
      </c>
      <c r="C162" s="1" t="s">
        <v>242</v>
      </c>
      <c r="D162" s="1" t="s">
        <v>243</v>
      </c>
      <c r="E162" s="1" t="s">
        <v>78</v>
      </c>
      <c r="F162" s="1">
        <v>6</v>
      </c>
      <c r="G162" s="1"/>
      <c r="H162" s="1">
        <f>F162*G162</f>
        <v>0</v>
      </c>
    </row>
    <row r="163" spans="1:8" x14ac:dyDescent="0.25">
      <c r="A163" s="1"/>
      <c r="B163" s="1"/>
      <c r="C163" s="1"/>
      <c r="D163" s="1" t="s">
        <v>244</v>
      </c>
      <c r="E163" s="1"/>
      <c r="F163" s="1">
        <v>2</v>
      </c>
      <c r="G163" s="1"/>
      <c r="H163" s="1"/>
    </row>
    <row r="164" spans="1:8" x14ac:dyDescent="0.25">
      <c r="A164" s="1"/>
      <c r="B164" s="1"/>
      <c r="C164" s="1"/>
      <c r="D164" s="1" t="s">
        <v>245</v>
      </c>
      <c r="E164" s="1"/>
      <c r="F164" s="1">
        <v>4</v>
      </c>
      <c r="G164" s="1"/>
      <c r="H164" s="1"/>
    </row>
    <row r="165" spans="1:8" x14ac:dyDescent="0.25">
      <c r="A165" s="1"/>
      <c r="B165" s="1"/>
      <c r="C165" s="1"/>
      <c r="D165" s="1" t="s">
        <v>94</v>
      </c>
      <c r="E165" s="1"/>
      <c r="F165" s="1">
        <v>6</v>
      </c>
      <c r="G165" s="1"/>
      <c r="H165" s="1"/>
    </row>
    <row r="166" spans="1:8" x14ac:dyDescent="0.25">
      <c r="A166" s="1">
        <v>47</v>
      </c>
      <c r="B166" s="1" t="s">
        <v>246</v>
      </c>
      <c r="C166" s="1" t="s">
        <v>247</v>
      </c>
      <c r="D166" s="1" t="s">
        <v>248</v>
      </c>
      <c r="E166" s="1" t="s">
        <v>78</v>
      </c>
      <c r="F166" s="1">
        <v>1</v>
      </c>
      <c r="G166" s="1"/>
      <c r="H166" s="1">
        <f>F166*G166</f>
        <v>0</v>
      </c>
    </row>
    <row r="167" spans="1:8" x14ac:dyDescent="0.25">
      <c r="A167" s="1">
        <v>48</v>
      </c>
      <c r="B167" s="1" t="s">
        <v>246</v>
      </c>
      <c r="C167" s="1" t="s">
        <v>249</v>
      </c>
      <c r="D167" s="1" t="s">
        <v>250</v>
      </c>
      <c r="E167" s="1" t="s">
        <v>78</v>
      </c>
      <c r="F167" s="1">
        <v>3</v>
      </c>
      <c r="G167" s="1"/>
      <c r="H167" s="1">
        <f>F167*G167</f>
        <v>0</v>
      </c>
    </row>
    <row r="168" spans="1:8" x14ac:dyDescent="0.25">
      <c r="A168" s="1">
        <v>49</v>
      </c>
      <c r="B168" s="1" t="s">
        <v>83</v>
      </c>
      <c r="C168" s="1" t="s">
        <v>251</v>
      </c>
      <c r="D168" s="1" t="s">
        <v>252</v>
      </c>
      <c r="E168" s="1" t="s">
        <v>78</v>
      </c>
      <c r="F168" s="1">
        <v>5</v>
      </c>
      <c r="G168" s="1"/>
      <c r="H168" s="1">
        <f>F168*G168</f>
        <v>0</v>
      </c>
    </row>
    <row r="169" spans="1:8" x14ac:dyDescent="0.25">
      <c r="A169" s="1"/>
      <c r="B169" s="1"/>
      <c r="C169" s="1"/>
      <c r="D169" s="1" t="s">
        <v>253</v>
      </c>
      <c r="E169" s="1"/>
      <c r="F169" s="1">
        <v>5</v>
      </c>
      <c r="G169" s="1"/>
      <c r="H169" s="1"/>
    </row>
    <row r="170" spans="1:8" x14ac:dyDescent="0.25">
      <c r="A170" s="1">
        <v>50</v>
      </c>
      <c r="B170" s="1" t="s">
        <v>246</v>
      </c>
      <c r="C170" s="1" t="s">
        <v>254</v>
      </c>
      <c r="D170" s="1" t="s">
        <v>255</v>
      </c>
      <c r="E170" s="1" t="s">
        <v>78</v>
      </c>
      <c r="F170" s="1">
        <v>3</v>
      </c>
      <c r="G170" s="1"/>
      <c r="H170" s="1">
        <f>F170*G170</f>
        <v>0</v>
      </c>
    </row>
    <row r="171" spans="1:8" x14ac:dyDescent="0.25">
      <c r="A171" s="1">
        <v>51</v>
      </c>
      <c r="B171" s="1" t="s">
        <v>83</v>
      </c>
      <c r="C171" s="1" t="s">
        <v>256</v>
      </c>
      <c r="D171" s="1" t="s">
        <v>257</v>
      </c>
      <c r="E171" s="1" t="s">
        <v>110</v>
      </c>
      <c r="F171" s="1">
        <v>356.84999999999997</v>
      </c>
      <c r="G171" s="1"/>
      <c r="H171" s="1">
        <f>F171*G171</f>
        <v>0</v>
      </c>
    </row>
    <row r="172" spans="1:8" x14ac:dyDescent="0.25">
      <c r="A172" s="1"/>
      <c r="B172" s="1"/>
      <c r="C172" s="1"/>
      <c r="D172" s="1" t="s">
        <v>258</v>
      </c>
      <c r="E172" s="1"/>
      <c r="F172" s="1"/>
      <c r="G172" s="1"/>
      <c r="H172" s="1"/>
    </row>
    <row r="173" spans="1:8" x14ac:dyDescent="0.25">
      <c r="A173" s="1"/>
      <c r="B173" s="1"/>
      <c r="C173" s="1"/>
      <c r="D173" s="1" t="s">
        <v>259</v>
      </c>
      <c r="E173" s="1"/>
      <c r="F173" s="1">
        <v>356.84999999999997</v>
      </c>
      <c r="G173" s="1"/>
      <c r="H173" s="1"/>
    </row>
    <row r="174" spans="1:8" x14ac:dyDescent="0.25">
      <c r="A174" s="1">
        <v>52</v>
      </c>
      <c r="B174" s="1" t="s">
        <v>220</v>
      </c>
      <c r="C174" s="1" t="s">
        <v>260</v>
      </c>
      <c r="D174" s="1" t="s">
        <v>261</v>
      </c>
      <c r="E174" s="1" t="s">
        <v>110</v>
      </c>
      <c r="F174" s="1">
        <v>88.15</v>
      </c>
      <c r="G174" s="1"/>
      <c r="H174" s="1">
        <f>F174*G174</f>
        <v>0</v>
      </c>
    </row>
    <row r="175" spans="1:8" x14ac:dyDescent="0.25">
      <c r="A175" s="1"/>
      <c r="B175" s="1"/>
      <c r="C175" s="1"/>
      <c r="D175" s="1" t="s">
        <v>262</v>
      </c>
      <c r="E175" s="1"/>
      <c r="F175" s="1">
        <v>88.15</v>
      </c>
      <c r="G175" s="1"/>
      <c r="H175" s="1"/>
    </row>
    <row r="176" spans="1:8" x14ac:dyDescent="0.25">
      <c r="A176" s="1">
        <v>53</v>
      </c>
      <c r="B176" s="1" t="s">
        <v>220</v>
      </c>
      <c r="C176" s="1" t="s">
        <v>263</v>
      </c>
      <c r="D176" s="1" t="s">
        <v>264</v>
      </c>
      <c r="E176" s="1" t="s">
        <v>110</v>
      </c>
      <c r="F176" s="1">
        <v>212.5</v>
      </c>
      <c r="G176" s="1"/>
      <c r="H176" s="1">
        <f>F176*G176</f>
        <v>0</v>
      </c>
    </row>
    <row r="177" spans="1:8" x14ac:dyDescent="0.25">
      <c r="A177" s="1"/>
      <c r="B177" s="1"/>
      <c r="C177" s="1"/>
      <c r="D177" s="1" t="s">
        <v>265</v>
      </c>
      <c r="E177" s="1"/>
      <c r="F177" s="1">
        <v>212.5</v>
      </c>
      <c r="G177" s="1"/>
      <c r="H177" s="1"/>
    </row>
    <row r="178" spans="1:8" x14ac:dyDescent="0.25">
      <c r="A178" s="1">
        <v>54</v>
      </c>
      <c r="B178" s="1" t="s">
        <v>220</v>
      </c>
      <c r="C178" s="1" t="s">
        <v>266</v>
      </c>
      <c r="D178" s="1" t="s">
        <v>267</v>
      </c>
      <c r="E178" s="1" t="s">
        <v>110</v>
      </c>
      <c r="F178" s="1">
        <v>29</v>
      </c>
      <c r="G178" s="1"/>
      <c r="H178" s="1">
        <f>F178*G178</f>
        <v>0</v>
      </c>
    </row>
    <row r="179" spans="1:8" x14ac:dyDescent="0.25">
      <c r="A179" s="1">
        <v>55</v>
      </c>
      <c r="B179" s="1" t="s">
        <v>220</v>
      </c>
      <c r="C179" s="1" t="s">
        <v>268</v>
      </c>
      <c r="D179" s="1" t="s">
        <v>269</v>
      </c>
      <c r="E179" s="1" t="s">
        <v>110</v>
      </c>
      <c r="F179" s="1">
        <v>27.2</v>
      </c>
      <c r="G179" s="1"/>
      <c r="H179" s="1">
        <f>F179*G179</f>
        <v>0</v>
      </c>
    </row>
    <row r="180" spans="1:8" x14ac:dyDescent="0.25">
      <c r="A180" s="1"/>
      <c r="B180" s="1"/>
      <c r="C180" s="1"/>
      <c r="D180" s="1" t="s">
        <v>270</v>
      </c>
      <c r="E180" s="1"/>
      <c r="F180" s="1">
        <v>27.2</v>
      </c>
      <c r="G180" s="1"/>
      <c r="H180" s="1"/>
    </row>
    <row r="181" spans="1:8" x14ac:dyDescent="0.25">
      <c r="A181" s="1">
        <v>56</v>
      </c>
      <c r="B181" s="1" t="s">
        <v>83</v>
      </c>
      <c r="C181" s="1" t="s">
        <v>271</v>
      </c>
      <c r="D181" s="1" t="s">
        <v>272</v>
      </c>
      <c r="E181" s="1" t="s">
        <v>110</v>
      </c>
      <c r="F181" s="1">
        <v>40</v>
      </c>
      <c r="G181" s="1"/>
      <c r="H181" s="1">
        <f>F181*G181</f>
        <v>0</v>
      </c>
    </row>
    <row r="182" spans="1:8" x14ac:dyDescent="0.25">
      <c r="A182" s="1"/>
      <c r="B182" s="1"/>
      <c r="C182" s="1"/>
      <c r="D182" s="1" t="s">
        <v>273</v>
      </c>
      <c r="E182" s="1"/>
      <c r="F182" s="1">
        <v>40</v>
      </c>
      <c r="G182" s="1"/>
      <c r="H182" s="1"/>
    </row>
    <row r="183" spans="1:8" x14ac:dyDescent="0.25">
      <c r="A183" s="1">
        <v>57</v>
      </c>
      <c r="B183" s="1" t="s">
        <v>83</v>
      </c>
      <c r="C183" s="1" t="s">
        <v>274</v>
      </c>
      <c r="D183" s="1" t="s">
        <v>275</v>
      </c>
      <c r="E183" s="1" t="s">
        <v>86</v>
      </c>
      <c r="F183" s="1">
        <v>635.5</v>
      </c>
      <c r="G183" s="1"/>
      <c r="H183" s="1">
        <f>F183*G183</f>
        <v>0</v>
      </c>
    </row>
    <row r="184" spans="1:8" x14ac:dyDescent="0.25">
      <c r="A184" s="1"/>
      <c r="B184" s="1"/>
      <c r="C184" s="1"/>
      <c r="D184" s="1" t="s">
        <v>160</v>
      </c>
      <c r="E184" s="1"/>
      <c r="F184" s="1">
        <v>408</v>
      </c>
      <c r="G184" s="1"/>
      <c r="H184" s="1"/>
    </row>
    <row r="185" spans="1:8" x14ac:dyDescent="0.25">
      <c r="A185" s="1"/>
      <c r="B185" s="1"/>
      <c r="C185" s="1"/>
      <c r="D185" s="1" t="s">
        <v>161</v>
      </c>
      <c r="E185" s="1"/>
      <c r="F185" s="1">
        <v>187</v>
      </c>
      <c r="G185" s="1"/>
      <c r="H185" s="1"/>
    </row>
    <row r="186" spans="1:8" x14ac:dyDescent="0.25">
      <c r="A186" s="1"/>
      <c r="B186" s="1"/>
      <c r="C186" s="1"/>
      <c r="D186" s="1" t="s">
        <v>162</v>
      </c>
      <c r="E186" s="1"/>
      <c r="F186" s="1">
        <v>18</v>
      </c>
      <c r="G186" s="1"/>
      <c r="H186" s="1"/>
    </row>
    <row r="187" spans="1:8" x14ac:dyDescent="0.25">
      <c r="A187" s="1"/>
      <c r="B187" s="1"/>
      <c r="C187" s="1"/>
      <c r="D187" s="1" t="s">
        <v>113</v>
      </c>
      <c r="E187" s="1"/>
      <c r="F187" s="1">
        <v>22.5</v>
      </c>
      <c r="G187" s="1"/>
      <c r="H187" s="1"/>
    </row>
    <row r="188" spans="1:8" x14ac:dyDescent="0.25">
      <c r="A188" s="1"/>
      <c r="B188" s="1"/>
      <c r="C188" s="1"/>
      <c r="D188" s="1" t="s">
        <v>94</v>
      </c>
      <c r="E188" s="1"/>
      <c r="F188" s="1">
        <v>635.5</v>
      </c>
      <c r="G188" s="1"/>
      <c r="H188" s="1"/>
    </row>
    <row r="189" spans="1:8" x14ac:dyDescent="0.25">
      <c r="A189" s="1">
        <v>58</v>
      </c>
      <c r="B189" s="1" t="s">
        <v>83</v>
      </c>
      <c r="C189" s="1" t="s">
        <v>276</v>
      </c>
      <c r="D189" s="1" t="s">
        <v>277</v>
      </c>
      <c r="E189" s="1" t="s">
        <v>110</v>
      </c>
      <c r="F189" s="1">
        <v>40</v>
      </c>
      <c r="G189" s="1"/>
      <c r="H189" s="1">
        <f>F189*G189</f>
        <v>0</v>
      </c>
    </row>
    <row r="190" spans="1:8" x14ac:dyDescent="0.25">
      <c r="A190" s="1">
        <v>59</v>
      </c>
      <c r="B190" s="1" t="s">
        <v>144</v>
      </c>
      <c r="C190" s="1" t="s">
        <v>278</v>
      </c>
      <c r="D190" s="1" t="s">
        <v>279</v>
      </c>
      <c r="E190" s="1" t="s">
        <v>78</v>
      </c>
      <c r="F190" s="1">
        <v>1</v>
      </c>
      <c r="G190" s="1"/>
      <c r="H190" s="1">
        <f>F190*G190</f>
        <v>0</v>
      </c>
    </row>
    <row r="191" spans="1:8" x14ac:dyDescent="0.25">
      <c r="A191" s="1"/>
      <c r="B191" s="1"/>
      <c r="C191" s="1"/>
      <c r="D191" s="1" t="s">
        <v>280</v>
      </c>
      <c r="E191" s="1"/>
      <c r="F191" s="1">
        <v>1</v>
      </c>
      <c r="G191" s="1"/>
      <c r="H191" s="1"/>
    </row>
    <row r="192" spans="1:8" x14ac:dyDescent="0.25">
      <c r="A192" s="1">
        <v>60</v>
      </c>
      <c r="B192" s="1" t="s">
        <v>281</v>
      </c>
      <c r="C192" s="1" t="s">
        <v>282</v>
      </c>
      <c r="D192" s="1" t="s">
        <v>283</v>
      </c>
      <c r="E192" s="1" t="s">
        <v>78</v>
      </c>
      <c r="F192" s="1">
        <v>1</v>
      </c>
      <c r="G192" s="1"/>
      <c r="H192" s="1">
        <f>F192*G192</f>
        <v>0</v>
      </c>
    </row>
    <row r="193" spans="1:8" x14ac:dyDescent="0.25">
      <c r="A193" s="1"/>
      <c r="B193" s="1"/>
      <c r="C193" s="1"/>
      <c r="D193" s="1" t="s">
        <v>284</v>
      </c>
      <c r="E193" s="1"/>
      <c r="F193" s="1">
        <v>1</v>
      </c>
      <c r="G193" s="1"/>
      <c r="H193" s="1"/>
    </row>
    <row r="194" spans="1:8" x14ac:dyDescent="0.25">
      <c r="A194" s="1">
        <v>61</v>
      </c>
      <c r="B194" s="1" t="s">
        <v>144</v>
      </c>
      <c r="C194" s="1" t="s">
        <v>285</v>
      </c>
      <c r="D194" s="1" t="s">
        <v>286</v>
      </c>
      <c r="E194" s="1" t="s">
        <v>78</v>
      </c>
      <c r="F194" s="1">
        <v>1</v>
      </c>
      <c r="G194" s="1"/>
      <c r="H194" s="1">
        <f>F194*G194</f>
        <v>0</v>
      </c>
    </row>
    <row r="195" spans="1:8" x14ac:dyDescent="0.25">
      <c r="A195" s="1"/>
      <c r="B195" s="1"/>
      <c r="C195" s="1" t="s">
        <v>287</v>
      </c>
      <c r="D195" s="1" t="s">
        <v>288</v>
      </c>
      <c r="E195" s="1"/>
      <c r="F195" s="1"/>
      <c r="G195" s="1"/>
      <c r="H195" s="1">
        <f>H196+H206+H209+H216+H220</f>
        <v>0</v>
      </c>
    </row>
    <row r="196" spans="1:8" x14ac:dyDescent="0.25">
      <c r="A196" s="1">
        <v>62</v>
      </c>
      <c r="B196" s="1" t="s">
        <v>83</v>
      </c>
      <c r="C196" s="1" t="s">
        <v>289</v>
      </c>
      <c r="D196" s="1" t="s">
        <v>290</v>
      </c>
      <c r="E196" s="1" t="s">
        <v>215</v>
      </c>
      <c r="F196" s="1">
        <v>69.52</v>
      </c>
      <c r="G196" s="1"/>
      <c r="H196" s="1">
        <f>F196*G196</f>
        <v>0</v>
      </c>
    </row>
    <row r="197" spans="1:8" x14ac:dyDescent="0.25">
      <c r="A197" s="1"/>
      <c r="B197" s="1"/>
      <c r="C197" s="1"/>
      <c r="D197" s="1" t="s">
        <v>291</v>
      </c>
      <c r="E197" s="1"/>
      <c r="F197" s="1"/>
      <c r="G197" s="1"/>
      <c r="H197" s="1"/>
    </row>
    <row r="198" spans="1:8" x14ac:dyDescent="0.25">
      <c r="A198" s="1"/>
      <c r="B198" s="1"/>
      <c r="C198" s="1"/>
      <c r="D198" s="1" t="s">
        <v>292</v>
      </c>
      <c r="E198" s="1"/>
      <c r="F198" s="1">
        <v>3.6</v>
      </c>
      <c r="G198" s="1"/>
      <c r="H198" s="1"/>
    </row>
    <row r="199" spans="1:8" x14ac:dyDescent="0.25">
      <c r="A199" s="1"/>
      <c r="B199" s="1"/>
      <c r="C199" s="1"/>
      <c r="D199" s="1" t="s">
        <v>293</v>
      </c>
      <c r="E199" s="1"/>
      <c r="F199" s="1">
        <v>3.24</v>
      </c>
      <c r="G199" s="1"/>
      <c r="H199" s="1"/>
    </row>
    <row r="200" spans="1:8" x14ac:dyDescent="0.25">
      <c r="A200" s="1"/>
      <c r="B200" s="1"/>
      <c r="C200" s="1"/>
      <c r="D200" s="1" t="s">
        <v>294</v>
      </c>
      <c r="E200" s="1"/>
      <c r="F200" s="1">
        <v>58</v>
      </c>
      <c r="G200" s="1"/>
      <c r="H200" s="1"/>
    </row>
    <row r="201" spans="1:8" x14ac:dyDescent="0.25">
      <c r="A201" s="1"/>
      <c r="B201" s="1"/>
      <c r="C201" s="1"/>
      <c r="D201" s="1" t="s">
        <v>295</v>
      </c>
      <c r="E201" s="1"/>
      <c r="F201" s="1">
        <v>1.8</v>
      </c>
      <c r="G201" s="1"/>
      <c r="H201" s="1"/>
    </row>
    <row r="202" spans="1:8" x14ac:dyDescent="0.25">
      <c r="A202" s="1"/>
      <c r="B202" s="1"/>
      <c r="C202" s="1"/>
      <c r="D202" s="1" t="s">
        <v>296</v>
      </c>
      <c r="E202" s="1"/>
      <c r="F202" s="1">
        <v>0.48</v>
      </c>
      <c r="G202" s="1"/>
      <c r="H202" s="1"/>
    </row>
    <row r="203" spans="1:8" x14ac:dyDescent="0.25">
      <c r="A203" s="1"/>
      <c r="B203" s="1"/>
      <c r="C203" s="1"/>
      <c r="D203" s="1" t="s">
        <v>297</v>
      </c>
      <c r="E203" s="1"/>
      <c r="F203" s="1">
        <v>2.2999999999999998</v>
      </c>
      <c r="G203" s="1"/>
      <c r="H203" s="1"/>
    </row>
    <row r="204" spans="1:8" x14ac:dyDescent="0.25">
      <c r="A204" s="1"/>
      <c r="B204" s="1"/>
      <c r="C204" s="1"/>
      <c r="D204" s="1" t="s">
        <v>298</v>
      </c>
      <c r="E204" s="1"/>
      <c r="F204" s="1">
        <v>0.1</v>
      </c>
      <c r="G204" s="1"/>
      <c r="H204" s="1"/>
    </row>
    <row r="205" spans="1:8" x14ac:dyDescent="0.25">
      <c r="A205" s="1"/>
      <c r="B205" s="1"/>
      <c r="C205" s="1"/>
      <c r="D205" s="1" t="s">
        <v>94</v>
      </c>
      <c r="E205" s="1"/>
      <c r="F205" s="1">
        <v>69.52</v>
      </c>
      <c r="G205" s="1"/>
      <c r="H205" s="1"/>
    </row>
    <row r="206" spans="1:8" x14ac:dyDescent="0.25">
      <c r="A206" s="1">
        <v>63</v>
      </c>
      <c r="B206" s="1" t="s">
        <v>83</v>
      </c>
      <c r="C206" s="1" t="s">
        <v>299</v>
      </c>
      <c r="D206" s="1" t="s">
        <v>300</v>
      </c>
      <c r="E206" s="1" t="s">
        <v>215</v>
      </c>
      <c r="F206" s="1">
        <v>278.08</v>
      </c>
      <c r="G206" s="1"/>
      <c r="H206" s="1">
        <f>F206*G206</f>
        <v>0</v>
      </c>
    </row>
    <row r="207" spans="1:8" x14ac:dyDescent="0.25">
      <c r="A207" s="1"/>
      <c r="B207" s="1"/>
      <c r="C207" s="1"/>
      <c r="D207" s="1" t="s">
        <v>301</v>
      </c>
      <c r="E207" s="1"/>
      <c r="F207" s="1"/>
      <c r="G207" s="1"/>
      <c r="H207" s="1"/>
    </row>
    <row r="208" spans="1:8" ht="19.5" customHeight="1" x14ac:dyDescent="0.25">
      <c r="A208" s="1"/>
      <c r="B208" s="1"/>
      <c r="C208" s="1"/>
      <c r="D208" s="1" t="s">
        <v>302</v>
      </c>
      <c r="E208" s="1"/>
      <c r="F208" s="1">
        <v>278.08</v>
      </c>
      <c r="G208" s="1"/>
      <c r="H208" s="1"/>
    </row>
    <row r="209" spans="1:8" x14ac:dyDescent="0.25">
      <c r="A209" s="1">
        <v>64</v>
      </c>
      <c r="B209" s="1" t="s">
        <v>83</v>
      </c>
      <c r="C209" s="1" t="s">
        <v>303</v>
      </c>
      <c r="D209" s="1" t="s">
        <v>304</v>
      </c>
      <c r="E209" s="1" t="s">
        <v>215</v>
      </c>
      <c r="F209" s="1">
        <v>9.7200000000000006</v>
      </c>
      <c r="G209" s="1"/>
      <c r="H209" s="1">
        <f>F209*G209</f>
        <v>0</v>
      </c>
    </row>
    <row r="210" spans="1:8" x14ac:dyDescent="0.25">
      <c r="A210" s="1"/>
      <c r="B210" s="1"/>
      <c r="C210" s="1"/>
      <c r="D210" s="1" t="s">
        <v>292</v>
      </c>
      <c r="E210" s="1"/>
      <c r="F210" s="1">
        <v>3.6</v>
      </c>
      <c r="G210" s="1"/>
      <c r="H210" s="1"/>
    </row>
    <row r="211" spans="1:8" x14ac:dyDescent="0.25">
      <c r="A211" s="1"/>
      <c r="B211" s="1"/>
      <c r="C211" s="1"/>
      <c r="D211" s="1" t="s">
        <v>293</v>
      </c>
      <c r="E211" s="1"/>
      <c r="F211" s="1">
        <v>3.24</v>
      </c>
      <c r="G211" s="1"/>
      <c r="H211" s="1"/>
    </row>
    <row r="212" spans="1:8" x14ac:dyDescent="0.25">
      <c r="A212" s="1"/>
      <c r="B212" s="1"/>
      <c r="C212" s="1"/>
      <c r="D212" s="1" t="s">
        <v>296</v>
      </c>
      <c r="E212" s="1"/>
      <c r="F212" s="1">
        <v>0.48</v>
      </c>
      <c r="G212" s="1"/>
      <c r="H212" s="1"/>
    </row>
    <row r="213" spans="1:8" x14ac:dyDescent="0.25">
      <c r="A213" s="1"/>
      <c r="B213" s="1"/>
      <c r="C213" s="1"/>
      <c r="D213" s="1" t="s">
        <v>297</v>
      </c>
      <c r="E213" s="1"/>
      <c r="F213" s="1">
        <v>2.2999999999999998</v>
      </c>
      <c r="G213" s="1"/>
      <c r="H213" s="1"/>
    </row>
    <row r="214" spans="1:8" x14ac:dyDescent="0.25">
      <c r="A214" s="1"/>
      <c r="B214" s="1"/>
      <c r="C214" s="1"/>
      <c r="D214" s="1" t="s">
        <v>298</v>
      </c>
      <c r="E214" s="1"/>
      <c r="F214" s="1">
        <v>0.1</v>
      </c>
      <c r="G214" s="1"/>
      <c r="H214" s="1"/>
    </row>
    <row r="215" spans="1:8" x14ac:dyDescent="0.25">
      <c r="A215" s="1"/>
      <c r="B215" s="1"/>
      <c r="C215" s="1"/>
      <c r="D215" s="1" t="s">
        <v>94</v>
      </c>
      <c r="E215" s="1"/>
      <c r="F215" s="1">
        <v>9.7200000000000006</v>
      </c>
      <c r="G215" s="1"/>
      <c r="H215" s="1"/>
    </row>
    <row r="216" spans="1:8" x14ac:dyDescent="0.25">
      <c r="A216" s="1">
        <v>65</v>
      </c>
      <c r="B216" s="1" t="s">
        <v>83</v>
      </c>
      <c r="C216" s="1" t="s">
        <v>305</v>
      </c>
      <c r="D216" s="1" t="s">
        <v>306</v>
      </c>
      <c r="E216" s="1" t="s">
        <v>215</v>
      </c>
      <c r="F216" s="1">
        <v>59.8</v>
      </c>
      <c r="G216" s="1"/>
      <c r="H216" s="1">
        <f>F216*G216</f>
        <v>0</v>
      </c>
    </row>
    <row r="217" spans="1:8" x14ac:dyDescent="0.25">
      <c r="A217" s="1"/>
      <c r="B217" s="1"/>
      <c r="C217" s="1"/>
      <c r="D217" s="1" t="s">
        <v>294</v>
      </c>
      <c r="E217" s="1"/>
      <c r="F217" s="1">
        <v>58</v>
      </c>
      <c r="G217" s="1"/>
      <c r="H217" s="1"/>
    </row>
    <row r="218" spans="1:8" x14ac:dyDescent="0.25">
      <c r="A218" s="1"/>
      <c r="B218" s="1"/>
      <c r="C218" s="1"/>
      <c r="D218" s="1" t="s">
        <v>295</v>
      </c>
      <c r="E218" s="1"/>
      <c r="F218" s="1">
        <v>1.8</v>
      </c>
      <c r="G218" s="1"/>
      <c r="H218" s="1"/>
    </row>
    <row r="219" spans="1:8" x14ac:dyDescent="0.25">
      <c r="A219" s="1"/>
      <c r="B219" s="1"/>
      <c r="C219" s="1"/>
      <c r="D219" s="1" t="s">
        <v>94</v>
      </c>
      <c r="E219" s="1"/>
      <c r="F219" s="1">
        <v>59.8</v>
      </c>
      <c r="G219" s="1"/>
      <c r="H219" s="1"/>
    </row>
    <row r="220" spans="1:8" x14ac:dyDescent="0.25">
      <c r="A220" s="1">
        <v>66</v>
      </c>
      <c r="B220" s="1" t="s">
        <v>83</v>
      </c>
      <c r="C220" s="1" t="s">
        <v>307</v>
      </c>
      <c r="D220" s="1" t="s">
        <v>308</v>
      </c>
      <c r="E220" s="1" t="s">
        <v>215</v>
      </c>
      <c r="F220" s="1">
        <v>1030.2860000000001</v>
      </c>
      <c r="G220" s="1"/>
      <c r="H220" s="1">
        <f>F220*G220</f>
        <v>0</v>
      </c>
    </row>
    <row r="221" spans="1:8" x14ac:dyDescent="0.25">
      <c r="A221" s="1"/>
      <c r="B221" s="1"/>
      <c r="C221" s="1"/>
      <c r="D221" s="1" t="s">
        <v>309</v>
      </c>
      <c r="E221" s="1"/>
      <c r="F221" s="1">
        <v>1030.2860000000001</v>
      </c>
      <c r="G221" s="1"/>
      <c r="H221" s="1"/>
    </row>
    <row r="222" spans="1:8" x14ac:dyDescent="0.25">
      <c r="A222" s="1"/>
      <c r="B222" s="1"/>
      <c r="C222" s="1" t="s">
        <v>310</v>
      </c>
      <c r="D222" s="1" t="s">
        <v>311</v>
      </c>
      <c r="E222" s="1"/>
      <c r="F222" s="1"/>
      <c r="G222" s="1"/>
      <c r="H222" s="1">
        <f>H223</f>
        <v>0</v>
      </c>
    </row>
    <row r="223" spans="1:8" x14ac:dyDescent="0.25">
      <c r="A223" s="1">
        <v>67</v>
      </c>
      <c r="B223" s="1" t="s">
        <v>83</v>
      </c>
      <c r="C223" s="1" t="s">
        <v>312</v>
      </c>
      <c r="D223" s="1" t="s">
        <v>313</v>
      </c>
      <c r="E223" s="1" t="s">
        <v>215</v>
      </c>
      <c r="F223" s="1">
        <v>369.12</v>
      </c>
      <c r="G223" s="1"/>
      <c r="H223" s="1">
        <f>F223*G223</f>
        <v>0</v>
      </c>
    </row>
    <row r="224" spans="1:8" x14ac:dyDescent="0.25">
      <c r="A224" s="1"/>
      <c r="B224" s="1"/>
      <c r="C224" s="1"/>
      <c r="D224" s="1" t="s">
        <v>314</v>
      </c>
      <c r="E224" s="1"/>
      <c r="F224" s="1"/>
      <c r="G224" s="1"/>
      <c r="H224" s="1">
        <f>H14+H99+H105+H159+H195+H222</f>
        <v>0</v>
      </c>
    </row>
  </sheetData>
  <mergeCells count="1">
    <mergeCell ref="A1:H1"/>
  </mergeCells>
  <pageMargins left="0.39370079040527345" right="0.39370079040527345" top="0.7874015808105469" bottom="0.7874015808105469" header="0" footer="0"/>
  <pageSetup paperSize="9" scale="86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KRICÍ LIST</vt:lpstr>
      <vt:lpstr>REKAPITULACE ROZPOČTU</vt:lpstr>
      <vt:lpstr>Rozpočet s výkazem výměr</vt:lpstr>
      <vt:lpstr>'Rozpočet s výkazem výměr'!Názvy_tisku</vt:lpstr>
      <vt:lpstr>'KRICÍ LIST'!Oblast_tisku</vt:lpstr>
      <vt:lpstr>'REKAPITULACE ROZPOČTU'!Oblast_tisku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Páleník</dc:creator>
  <cp:keywords/>
  <dc:description/>
  <cp:lastModifiedBy>Starosta</cp:lastModifiedBy>
  <cp:revision/>
  <dcterms:created xsi:type="dcterms:W3CDTF">2019-09-08T09:35:18Z</dcterms:created>
  <dcterms:modified xsi:type="dcterms:W3CDTF">2019-09-11T14:20:39Z</dcterms:modified>
  <cp:category/>
  <cp:contentStatus/>
</cp:coreProperties>
</file>